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60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<sst xmlns="http://schemas.openxmlformats.org/spreadsheetml/2006/main" count="43" uniqueCount="28">
  <si>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Age of Employees</t>
  </si>
  <si>
    <t>17-24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</si>
  <si>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</si>
  <si>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</si>
  <si>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</si>
  <si>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</si>
  <si>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</si>
  <si>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</si>
  <si>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</si>
  <si>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</si>
  <si>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</si>
  <si>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# of Eligible Employees</t>
  </si>
  <si>
    <t>Total Annual Earnings</t>
  </si>
  <si>
    <t>TOTALS</t>
  </si>
  <si>
    <t>Premium</t>
  </si>
  <si>
    <t>LTD</t>
  </si>
  <si>
    <t>Total Annual Covered Benefit</t>
  </si>
  <si>
    <t>Bi-Weekly Rate</t>
  </si>
  <si>
    <t>STD Option B - 20/20/6</t>
  </si>
  <si>
    <t>Age</t>
  </si>
  <si>
    <t>Annual Salary</t>
  </si>
  <si>
    <t>Annual Premium</t>
  </si>
  <si>
    <t>Bi-Weekly Premium</t>
  </si>
  <si>
    <t>Rate</t>
  </si>
  <si>
    <t>Monthly Rate</t>
  </si>
  <si>
    <t>Monthly    Premium</t>
  </si>
  <si>
    <t>Bi-Weekly   Premium</t>
  </si>
  <si>
    <t>Monthly 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</si>
</sst>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#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Dialo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Palatino Lino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4" fontId="2" fillId="34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3" fontId="2" fillId="34" borderId="18" xfId="0" applyNumberFormat="1" applyFont="1" applyFill="1" applyBorder="1" applyAlignment="1">
      <alignment horizontal="center" wrapText="1"/>
    </xf>
    <xf numFmtId="164" fontId="0" fillId="33" borderId="18" xfId="0" applyNumberForma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/>
    </xf>
    <xf numFmtId="165" fontId="4" fillId="35" borderId="1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10</xdr:row>
      <xdr:rowOff>9525</xdr:rowOff>
    </xdr:from>
    <xdr:to>
      <xdr:col>10</xdr:col>
      <xdr:colOff>657225</xdr:colOff>
      <xdr:row>11</xdr:row>
      <xdr:rowOff>161925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2247900" y="2619375"/>
          <a:ext cx="40767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DC Government Premium Calculation Tool</a:t>
          </a:r>
        </a:p>
      </xdr:txBody>
    </xdr:sp>
    <xdr:clientData/>
  </xdr:twoCellAnchor>
  <xdr:twoCellAnchor editAs="oneCell">
    <xdr:from>
      <xdr:col>2</xdr:col>
      <xdr:colOff>0</xdr:colOff>
      <xdr:row>3</xdr:row>
      <xdr:rowOff>238125</xdr:rowOff>
    </xdr:from>
    <xdr:to>
      <xdr:col>3</xdr:col>
      <xdr:colOff>819150</xdr:colOff>
      <xdr:row>4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342900</xdr:colOff>
      <xdr:row>6</xdr:row>
      <xdr:rowOff>209550</xdr:rowOff>
    </xdr:from>
    <xdr:to>
      <xdr:col>3</xdr:col>
      <xdr:colOff>819150</xdr:colOff>
      <xdr:row>6</xdr:row>
      <xdr:rowOff>647700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128"/>
  <sheetViews>
    <sheetView showGridLines="0" tabSelected="1" zoomScalePageLayoutView="0" workbookViewId="0" topLeftCell="A4">
      <selection activeCell="G8" sqref="G8"/>
    </sheetView>
  </sheetViews>
  <sheetFormatPr defaultColWidth="9.140625" defaultRowHeight="12.75"/>
  <cols>
    <col min="1" max="1" width="5.7109375" style="0" customWidth="1"/>
    <col min="2" max="2" width="5.7109375" style="18" customWidth="1"/>
    <col min="4" max="4" width="13.28125" style="0" bestFit="1" customWidth="1"/>
    <col min="5" max="5" width="9.28125" style="0" bestFit="1" customWidth="1"/>
    <col min="6" max="6" width="10.7109375" style="0" customWidth="1"/>
    <col min="7" max="7" width="10.7109375" style="8" customWidth="1"/>
    <col min="8" max="8" width="10.7109375" style="8" hidden="1" customWidth="1"/>
    <col min="9" max="9" width="9.7109375" style="8" customWidth="1"/>
    <col min="10" max="10" width="10.7109375" style="8" customWidth="1"/>
    <col min="11" max="11" width="10.00390625" style="8" customWidth="1"/>
    <col min="12" max="12" width="14.8515625" style="2" bestFit="1" customWidth="1"/>
    <col min="13" max="13" width="5.7109375" style="2" customWidth="1"/>
    <col min="14" max="14" width="13.8515625" style="7" bestFit="1" customWidth="1"/>
    <col min="15" max="15" width="5.7109375" style="7" customWidth="1"/>
    <col min="16" max="16" width="13.8515625" style="7" customWidth="1"/>
    <col min="17" max="17" width="5.7109375" style="7" customWidth="1"/>
    <col min="18" max="18" width="14.8515625" style="5" bestFit="1" customWidth="1"/>
    <col min="19" max="19" width="10.140625" style="0" bestFit="1" customWidth="1"/>
  </cols>
  <sheetData>
    <row r="2" spans="1:11" ht="13.5" thickBot="1">
      <c r="A2" s="18"/>
      <c r="C2" s="18"/>
      <c r="D2" s="18"/>
      <c r="E2" s="18"/>
      <c r="F2" s="18"/>
      <c r="G2" s="19"/>
      <c r="H2" s="19"/>
      <c r="I2" s="19"/>
      <c r="J2" s="19"/>
      <c r="K2" s="19"/>
    </row>
    <row r="3" spans="2:11" ht="13.5" thickTop="1">
      <c r="B3" s="29"/>
      <c r="C3" s="30"/>
      <c r="D3" s="30"/>
      <c r="E3" s="30"/>
      <c r="F3" s="30"/>
      <c r="G3" s="31"/>
      <c r="H3" s="31"/>
      <c r="I3" s="31"/>
      <c r="J3" s="31"/>
      <c r="K3" s="32"/>
    </row>
    <row r="4" spans="2:11" ht="51">
      <c r="B4" s="33"/>
      <c r="C4" s="18"/>
      <c r="D4" s="20"/>
      <c r="E4" s="24" t="s">
        <v>19</v>
      </c>
      <c r="F4" s="24" t="s">
        <v>17</v>
      </c>
      <c r="G4" s="25" t="s">
        <v>20</v>
      </c>
      <c r="H4" s="25" t="s">
        <v>16</v>
      </c>
      <c r="I4" s="25" t="s">
        <v>21</v>
      </c>
      <c r="J4" s="25" t="s">
        <v>27</v>
      </c>
      <c r="K4" s="41" t="s">
        <v>22</v>
      </c>
    </row>
    <row r="5" spans="2:11" ht="12.75">
      <c r="B5" s="33"/>
      <c r="C5" s="18"/>
      <c r="D5" s="18"/>
      <c r="E5" s="37">
        <v>37</v>
      </c>
      <c r="F5" s="21">
        <f>VLOOKUP(E5,$E$45:$F$128,2)</f>
        <v>0.65</v>
      </c>
      <c r="G5" s="43">
        <v>65000</v>
      </c>
      <c r="H5" s="22">
        <f>G5*0.667</f>
        <v>43355</v>
      </c>
      <c r="I5" s="22">
        <f>G5/12/100*F5*26</f>
        <v>915.4166666666667</v>
      </c>
      <c r="J5" s="22">
        <f>G5/12/100*F5</f>
        <v>35.208333333333336</v>
      </c>
      <c r="K5" s="42">
        <f>J5*12/26</f>
        <v>16.25</v>
      </c>
    </row>
    <row r="6" spans="2:18" ht="12.75">
      <c r="B6" s="33"/>
      <c r="C6" s="18"/>
      <c r="D6" s="18"/>
      <c r="E6" s="18"/>
      <c r="F6" s="18"/>
      <c r="G6" s="19"/>
      <c r="H6" s="19"/>
      <c r="I6" s="19"/>
      <c r="J6" s="23"/>
      <c r="K6" s="36"/>
      <c r="L6" s="7"/>
      <c r="M6" s="7"/>
      <c r="P6" s="5"/>
      <c r="Q6" s="8"/>
      <c r="R6"/>
    </row>
    <row r="7" spans="2:18" ht="51">
      <c r="B7" s="33"/>
      <c r="C7" s="18"/>
      <c r="D7" s="20"/>
      <c r="E7" s="24" t="s">
        <v>19</v>
      </c>
      <c r="F7" s="24" t="s">
        <v>17</v>
      </c>
      <c r="G7" s="25" t="s">
        <v>20</v>
      </c>
      <c r="H7" s="25" t="s">
        <v>16</v>
      </c>
      <c r="I7" s="25" t="s">
        <v>21</v>
      </c>
      <c r="J7" s="25" t="s">
        <v>25</v>
      </c>
      <c r="K7" s="39" t="s">
        <v>26</v>
      </c>
      <c r="L7" s="7"/>
      <c r="M7" s="7"/>
      <c r="P7" s="5"/>
      <c r="Q7" s="8"/>
      <c r="R7"/>
    </row>
    <row r="8" spans="2:18" ht="12.75">
      <c r="B8" s="33"/>
      <c r="C8" s="18"/>
      <c r="D8" s="18"/>
      <c r="E8" s="37">
        <v>37</v>
      </c>
      <c r="F8" s="21">
        <f>IF(E8&lt;=24,H30,IF(AND(E8&gt;=25,E8&lt;=29),H30,IF(AND(E8&gt;=30,E8&lt;=34),H30,IF(AND(E8&gt;=35,E8&lt;=39),H30,IF(AND(E8&gt;=40,E8&lt;=44),H30,IF(AND(E8&gt;=45,E8&lt;=49),H30,IF(AND(E8&gt;=50,E8&lt;=54),H36,IF(E8&lt;=59,H36,H36))))))))</f>
        <v>0.93</v>
      </c>
      <c r="G8" s="38">
        <v>65000</v>
      </c>
      <c r="H8" s="22">
        <f>G8*0.667</f>
        <v>43355</v>
      </c>
      <c r="I8" s="22">
        <f>G8/12/100*F8*26</f>
        <v>1309.7500000000002</v>
      </c>
      <c r="J8" s="22">
        <f>G8/12/100*F8</f>
        <v>50.37500000000001</v>
      </c>
      <c r="K8" s="40">
        <f>J8*12/26</f>
        <v>23.250000000000004</v>
      </c>
      <c r="L8" s="7"/>
      <c r="M8" s="7"/>
      <c r="P8" s="5"/>
      <c r="Q8" s="8"/>
      <c r="R8"/>
    </row>
    <row r="9" spans="2:18" ht="12.75">
      <c r="B9" s="33"/>
      <c r="C9" s="18"/>
      <c r="D9" s="18"/>
      <c r="E9" s="26"/>
      <c r="F9" s="27"/>
      <c r="G9" s="28"/>
      <c r="H9" s="28"/>
      <c r="I9" s="28"/>
      <c r="J9" s="28"/>
      <c r="K9" s="36"/>
      <c r="L9" s="7"/>
      <c r="M9" s="7"/>
      <c r="P9" s="5"/>
      <c r="Q9" s="8"/>
      <c r="R9"/>
    </row>
    <row r="10" spans="2:18" ht="12.75">
      <c r="B10" s="33"/>
      <c r="C10" s="18"/>
      <c r="D10" s="18"/>
      <c r="E10" s="18"/>
      <c r="F10" s="18"/>
      <c r="G10" s="19"/>
      <c r="H10" s="19"/>
      <c r="I10" s="19"/>
      <c r="J10" s="23"/>
      <c r="K10" s="36"/>
      <c r="L10" s="7"/>
      <c r="M10" s="7"/>
      <c r="P10" s="5"/>
      <c r="Q10" s="8"/>
      <c r="R10"/>
    </row>
    <row r="11" spans="2:18" ht="13.5" thickBot="1">
      <c r="B11" s="34"/>
      <c r="C11" s="35"/>
      <c r="D11" s="35"/>
      <c r="E11" s="18"/>
      <c r="F11" s="18"/>
      <c r="G11" s="19"/>
      <c r="H11" s="19"/>
      <c r="I11" s="19"/>
      <c r="J11" s="23"/>
      <c r="K11" s="36"/>
      <c r="L11" s="7"/>
      <c r="M11" s="7"/>
      <c r="P11" s="5"/>
      <c r="Q11" s="8"/>
      <c r="R11"/>
    </row>
    <row r="12" spans="3:18" ht="13.5" thickTop="1">
      <c r="C12" s="18"/>
      <c r="D12" s="18"/>
      <c r="E12" s="18"/>
      <c r="F12" s="18"/>
      <c r="G12" s="19"/>
      <c r="H12" s="19"/>
      <c r="I12" s="19"/>
      <c r="J12" s="23"/>
      <c r="K12" s="23"/>
      <c r="L12" s="7"/>
      <c r="M12" s="7"/>
      <c r="P12" s="5"/>
      <c r="Q12" s="8"/>
      <c r="R12"/>
    </row>
    <row r="13" spans="10:18" ht="12.75">
      <c r="J13" s="2"/>
      <c r="K13" s="2"/>
      <c r="L13" s="7"/>
      <c r="M13" s="7"/>
      <c r="P13" s="5"/>
      <c r="Q13" s="8"/>
      <c r="R13"/>
    </row>
    <row r="14" spans="10:18" ht="12.75" hidden="1">
      <c r="J14" s="2"/>
      <c r="K14" s="2"/>
      <c r="L14" s="7"/>
      <c r="M14" s="7"/>
      <c r="P14" s="5"/>
      <c r="Q14" s="8"/>
      <c r="R14"/>
    </row>
    <row r="15" spans="5:18" ht="51" hidden="1">
      <c r="E15" s="9" t="s">
        <v>15</v>
      </c>
      <c r="F15" s="10" t="s">
        <v>0</v>
      </c>
      <c r="G15" s="12"/>
      <c r="H15" s="12" t="s">
        <v>17</v>
      </c>
      <c r="I15" s="12"/>
      <c r="J15" s="11" t="s">
        <v>11</v>
      </c>
      <c r="K15" s="11"/>
      <c r="L15" s="10" t="s">
        <v>12</v>
      </c>
      <c r="M15" s="10"/>
      <c r="N15" s="10" t="s">
        <v>16</v>
      </c>
      <c r="O15" s="10"/>
      <c r="P15" s="12" t="s">
        <v>14</v>
      </c>
      <c r="Q15" s="8"/>
      <c r="R15"/>
    </row>
    <row r="16" spans="6:18" ht="12.75" hidden="1">
      <c r="F16" s="1">
        <v>17</v>
      </c>
      <c r="G16" s="17"/>
      <c r="H16" s="15">
        <v>0.24</v>
      </c>
      <c r="I16" s="15"/>
      <c r="J16" s="2">
        <v>319</v>
      </c>
      <c r="K16" s="2"/>
      <c r="L16" s="5">
        <v>12221356.2</v>
      </c>
      <c r="M16" s="5"/>
      <c r="N16" s="5">
        <f>L16*0.667</f>
        <v>8151644.5854</v>
      </c>
      <c r="O16" s="5"/>
      <c r="P16" s="13">
        <f aca="true" t="shared" si="0" ref="P16:P25">N16/12/100*H16*26</f>
        <v>42388.55184407999</v>
      </c>
      <c r="Q16" s="8"/>
      <c r="R16"/>
    </row>
    <row r="17" spans="6:18" ht="12.75" hidden="1">
      <c r="F17" s="1">
        <v>25</v>
      </c>
      <c r="G17" s="17">
        <v>29</v>
      </c>
      <c r="H17" s="15">
        <v>0.3</v>
      </c>
      <c r="I17" s="15"/>
      <c r="J17" s="2">
        <v>1122</v>
      </c>
      <c r="K17" s="2"/>
      <c r="L17" s="5">
        <v>49491153.2</v>
      </c>
      <c r="M17" s="5"/>
      <c r="N17" s="5">
        <f aca="true" t="shared" si="1" ref="N17:N25">L17*0.667</f>
        <v>33010599.184400003</v>
      </c>
      <c r="O17" s="5"/>
      <c r="P17" s="13">
        <f t="shared" si="0"/>
        <v>214568.89469860002</v>
      </c>
      <c r="Q17" s="8"/>
      <c r="R17"/>
    </row>
    <row r="18" spans="6:18" ht="12.75" hidden="1">
      <c r="F18" s="1">
        <v>30</v>
      </c>
      <c r="G18" s="17">
        <v>34</v>
      </c>
      <c r="H18" s="15">
        <v>0.36</v>
      </c>
      <c r="I18" s="15"/>
      <c r="J18" s="2">
        <v>1609</v>
      </c>
      <c r="K18" s="2"/>
      <c r="L18" s="5">
        <v>81951356.4</v>
      </c>
      <c r="M18" s="5"/>
      <c r="N18" s="5">
        <f t="shared" si="1"/>
        <v>54661554.71880001</v>
      </c>
      <c r="O18" s="5"/>
      <c r="P18" s="13">
        <f t="shared" si="0"/>
        <v>426360.12680664</v>
      </c>
      <c r="Q18" s="8"/>
      <c r="R18"/>
    </row>
    <row r="19" spans="2:18" ht="12.75" hidden="1">
      <c r="B19" s="18">
        <v>65</v>
      </c>
      <c r="D19">
        <v>25600</v>
      </c>
      <c r="F19" s="1">
        <v>35</v>
      </c>
      <c r="G19" s="17">
        <v>39</v>
      </c>
      <c r="H19" s="15">
        <v>0.45</v>
      </c>
      <c r="I19" s="15"/>
      <c r="J19" s="2">
        <v>2377</v>
      </c>
      <c r="K19" s="2"/>
      <c r="L19" s="5">
        <v>133900301.8</v>
      </c>
      <c r="M19" s="5"/>
      <c r="N19" s="5">
        <f t="shared" si="1"/>
        <v>89311501.3006</v>
      </c>
      <c r="O19" s="5"/>
      <c r="P19" s="13">
        <f t="shared" si="0"/>
        <v>870787.1376808501</v>
      </c>
      <c r="Q19" s="8"/>
      <c r="R19"/>
    </row>
    <row r="20" spans="6:18" ht="12.75" hidden="1">
      <c r="F20" s="1">
        <v>40</v>
      </c>
      <c r="G20" s="17">
        <v>44</v>
      </c>
      <c r="H20" s="15">
        <v>0.64</v>
      </c>
      <c r="I20" s="15"/>
      <c r="J20" s="2">
        <v>2563</v>
      </c>
      <c r="K20" s="2"/>
      <c r="L20" s="5">
        <v>152308999.4</v>
      </c>
      <c r="M20" s="5"/>
      <c r="N20" s="5">
        <f t="shared" si="1"/>
        <v>101590102.5998</v>
      </c>
      <c r="O20" s="5"/>
      <c r="P20" s="13">
        <f t="shared" si="0"/>
        <v>1408716.0893838936</v>
      </c>
      <c r="Q20" s="8"/>
      <c r="R20"/>
    </row>
    <row r="21" spans="6:18" ht="12.75" hidden="1">
      <c r="F21" s="1">
        <v>45</v>
      </c>
      <c r="G21" s="17">
        <v>49</v>
      </c>
      <c r="H21" s="15">
        <v>0.98</v>
      </c>
      <c r="I21" s="15"/>
      <c r="J21" s="2">
        <v>2416</v>
      </c>
      <c r="K21" s="2"/>
      <c r="L21" s="5">
        <v>145897841.8</v>
      </c>
      <c r="M21" s="5"/>
      <c r="N21" s="5">
        <f t="shared" si="1"/>
        <v>97313860.48060001</v>
      </c>
      <c r="O21" s="5"/>
      <c r="P21" s="13">
        <f t="shared" si="0"/>
        <v>2066297.6375380738</v>
      </c>
      <c r="Q21"/>
      <c r="R21"/>
    </row>
    <row r="22" spans="6:18" ht="12.75" hidden="1">
      <c r="F22" s="1">
        <v>50</v>
      </c>
      <c r="G22" s="17">
        <v>54</v>
      </c>
      <c r="H22" s="15">
        <v>1.45</v>
      </c>
      <c r="I22" s="15"/>
      <c r="J22" s="2">
        <v>2055</v>
      </c>
      <c r="K22" s="2"/>
      <c r="L22" s="5">
        <v>124514287.8</v>
      </c>
      <c r="M22" s="5"/>
      <c r="N22" s="5">
        <f t="shared" si="1"/>
        <v>83051029.96260001</v>
      </c>
      <c r="O22" s="5"/>
      <c r="P22" s="13">
        <f t="shared" si="0"/>
        <v>2609186.52465835</v>
      </c>
      <c r="Q22"/>
      <c r="R22"/>
    </row>
    <row r="23" spans="6:18" ht="12.75" hidden="1">
      <c r="F23" s="1">
        <v>55</v>
      </c>
      <c r="G23" s="17">
        <v>59</v>
      </c>
      <c r="H23" s="15">
        <v>1.92</v>
      </c>
      <c r="I23" s="15"/>
      <c r="J23" s="2">
        <v>1525</v>
      </c>
      <c r="K23" s="2"/>
      <c r="L23" s="5">
        <v>92114183.2</v>
      </c>
      <c r="M23" s="5"/>
      <c r="N23" s="5">
        <f t="shared" si="1"/>
        <v>61440160.194400005</v>
      </c>
      <c r="O23" s="5"/>
      <c r="P23" s="13">
        <f t="shared" si="0"/>
        <v>2555910.66408704</v>
      </c>
      <c r="Q23"/>
      <c r="R23"/>
    </row>
    <row r="24" spans="6:18" ht="12.75" hidden="1">
      <c r="F24" s="1">
        <v>60</v>
      </c>
      <c r="G24" s="17">
        <v>64</v>
      </c>
      <c r="H24" s="15">
        <v>2.04</v>
      </c>
      <c r="I24" s="15"/>
      <c r="J24" s="2">
        <v>712</v>
      </c>
      <c r="K24" s="2"/>
      <c r="L24" s="5">
        <v>43480408.4</v>
      </c>
      <c r="M24" s="5"/>
      <c r="N24" s="5">
        <f t="shared" si="1"/>
        <v>29001432.4028</v>
      </c>
      <c r="O24" s="5"/>
      <c r="P24" s="13">
        <f t="shared" si="0"/>
        <v>1281863.3122037603</v>
      </c>
      <c r="Q24"/>
      <c r="R24"/>
    </row>
    <row r="25" spans="6:18" ht="12.75" hidden="1">
      <c r="F25" s="1">
        <v>65</v>
      </c>
      <c r="G25" s="17"/>
      <c r="H25" s="15">
        <v>2.19</v>
      </c>
      <c r="I25" s="15"/>
      <c r="J25" s="2">
        <v>377</v>
      </c>
      <c r="K25" s="2"/>
      <c r="L25" s="5">
        <v>22493382.8</v>
      </c>
      <c r="M25" s="5"/>
      <c r="N25" s="5">
        <f t="shared" si="1"/>
        <v>15003086.3276</v>
      </c>
      <c r="O25" s="5"/>
      <c r="P25" s="13">
        <f t="shared" si="0"/>
        <v>711896.4462446199</v>
      </c>
      <c r="Q25"/>
      <c r="R25"/>
    </row>
    <row r="26" spans="5:18" ht="13.5" hidden="1" thickBot="1">
      <c r="E26" s="3" t="s">
        <v>13</v>
      </c>
      <c r="F26" s="3"/>
      <c r="G26" s="16"/>
      <c r="H26" s="16"/>
      <c r="I26" s="16"/>
      <c r="J26" s="4">
        <f>SUM(J16:J25)</f>
        <v>15075</v>
      </c>
      <c r="K26" s="4"/>
      <c r="L26" s="6">
        <f>SUM(L16:L25)</f>
        <v>858373270.9999999</v>
      </c>
      <c r="M26" s="6"/>
      <c r="N26" s="6">
        <f>SUM(N16:N25)</f>
        <v>572534971.757</v>
      </c>
      <c r="O26" s="6"/>
      <c r="P26" s="14">
        <f>SUM(P16:P25)</f>
        <v>12187975.385145906</v>
      </c>
      <c r="Q26"/>
      <c r="R26"/>
    </row>
    <row r="27" spans="10:18" ht="13.5" hidden="1" thickTop="1">
      <c r="J27" s="2"/>
      <c r="K27" s="2"/>
      <c r="L27" s="7"/>
      <c r="M27" s="7"/>
      <c r="P27" s="5"/>
      <c r="Q27"/>
      <c r="R27"/>
    </row>
    <row r="28" spans="10:18" ht="12.75" hidden="1">
      <c r="J28" s="2"/>
      <c r="K28" s="2"/>
      <c r="L28" s="7"/>
      <c r="M28" s="7"/>
      <c r="P28" s="5"/>
      <c r="Q28"/>
      <c r="R28"/>
    </row>
    <row r="29" spans="5:18" ht="51" hidden="1">
      <c r="E29" s="9" t="s">
        <v>18</v>
      </c>
      <c r="F29" s="10" t="s">
        <v>0</v>
      </c>
      <c r="G29" s="12"/>
      <c r="H29" s="12" t="s">
        <v>24</v>
      </c>
      <c r="I29" s="12"/>
      <c r="J29" s="11" t="s">
        <v>11</v>
      </c>
      <c r="K29" s="11"/>
      <c r="L29" s="10" t="s">
        <v>12</v>
      </c>
      <c r="M29" s="10"/>
      <c r="N29" s="10" t="s">
        <v>16</v>
      </c>
      <c r="O29" s="10"/>
      <c r="P29" s="12" t="s">
        <v>14</v>
      </c>
      <c r="Q29"/>
      <c r="R29"/>
    </row>
    <row r="30" spans="6:18" ht="12.75" hidden="1">
      <c r="F30" s="1" t="s">
        <v>1</v>
      </c>
      <c r="G30" s="15"/>
      <c r="H30" s="15">
        <v>0.93</v>
      </c>
      <c r="I30" s="15"/>
      <c r="J30" s="2">
        <v>319</v>
      </c>
      <c r="K30" s="2"/>
      <c r="L30" s="5">
        <v>12221356.2</v>
      </c>
      <c r="M30" s="5"/>
      <c r="N30" s="5">
        <f>L30*0.667</f>
        <v>8151644.5854</v>
      </c>
      <c r="O30" s="5"/>
      <c r="P30" s="13">
        <f aca="true" t="shared" si="2" ref="P30:P39">N30/12/100*H30*26</f>
        <v>164255.63839581</v>
      </c>
      <c r="Q30"/>
      <c r="R30"/>
    </row>
    <row r="31" spans="6:18" ht="12.75" hidden="1">
      <c r="F31" s="1" t="s">
        <v>2</v>
      </c>
      <c r="G31" s="15"/>
      <c r="H31" s="15">
        <v>0.93</v>
      </c>
      <c r="I31" s="15"/>
      <c r="J31" s="2">
        <v>1122</v>
      </c>
      <c r="K31" s="2"/>
      <c r="L31" s="5">
        <v>49491153.2</v>
      </c>
      <c r="M31" s="5"/>
      <c r="N31" s="5">
        <f aca="true" t="shared" si="3" ref="N31:N39">L31*0.667</f>
        <v>33010599.184400003</v>
      </c>
      <c r="O31" s="5"/>
      <c r="P31" s="13">
        <f t="shared" si="2"/>
        <v>665163.5735656602</v>
      </c>
      <c r="Q31"/>
      <c r="R31"/>
    </row>
    <row r="32" spans="6:18" ht="12.75" hidden="1">
      <c r="F32" s="1" t="s">
        <v>3</v>
      </c>
      <c r="G32" s="15"/>
      <c r="H32" s="15">
        <v>0.93</v>
      </c>
      <c r="I32" s="15"/>
      <c r="J32" s="2">
        <v>1609</v>
      </c>
      <c r="K32" s="2"/>
      <c r="L32" s="5">
        <v>81951356.4</v>
      </c>
      <c r="M32" s="5"/>
      <c r="N32" s="5">
        <f t="shared" si="3"/>
        <v>54661554.71880001</v>
      </c>
      <c r="O32" s="5"/>
      <c r="P32" s="13">
        <f t="shared" si="2"/>
        <v>1101430.3275838203</v>
      </c>
      <c r="Q32"/>
      <c r="R32"/>
    </row>
    <row r="33" spans="6:18" ht="12.75" hidden="1">
      <c r="F33" s="1" t="s">
        <v>4</v>
      </c>
      <c r="G33" s="15"/>
      <c r="H33" s="15">
        <v>0.93</v>
      </c>
      <c r="I33" s="15"/>
      <c r="J33" s="2">
        <v>2377</v>
      </c>
      <c r="K33" s="2"/>
      <c r="L33" s="5">
        <v>133900301.8</v>
      </c>
      <c r="M33" s="5"/>
      <c r="N33" s="5">
        <f t="shared" si="3"/>
        <v>89311501.3006</v>
      </c>
      <c r="O33" s="5"/>
      <c r="P33" s="13">
        <f t="shared" si="2"/>
        <v>1799626.7512070904</v>
      </c>
      <c r="Q33"/>
      <c r="R33"/>
    </row>
    <row r="34" spans="6:18" ht="12.75" hidden="1">
      <c r="F34" s="1" t="s">
        <v>5</v>
      </c>
      <c r="G34" s="15"/>
      <c r="H34" s="15">
        <v>0.93</v>
      </c>
      <c r="I34" s="15"/>
      <c r="J34" s="2">
        <v>2563</v>
      </c>
      <c r="K34" s="2"/>
      <c r="L34" s="5">
        <v>152308999.4</v>
      </c>
      <c r="M34" s="5"/>
      <c r="N34" s="5">
        <f t="shared" si="3"/>
        <v>101590102.5998</v>
      </c>
      <c r="O34" s="5"/>
      <c r="P34" s="13">
        <f t="shared" si="2"/>
        <v>2047040.5673859704</v>
      </c>
      <c r="Q34"/>
      <c r="R34"/>
    </row>
    <row r="35" spans="6:18" ht="12.75" hidden="1">
      <c r="F35" s="1" t="s">
        <v>6</v>
      </c>
      <c r="G35" s="15"/>
      <c r="H35" s="15">
        <v>0.93</v>
      </c>
      <c r="I35" s="15"/>
      <c r="J35" s="2">
        <v>2416</v>
      </c>
      <c r="K35" s="2"/>
      <c r="L35" s="5">
        <v>145897841.8</v>
      </c>
      <c r="M35" s="5"/>
      <c r="N35" s="5">
        <f t="shared" si="3"/>
        <v>97313860.48060001</v>
      </c>
      <c r="O35" s="5"/>
      <c r="P35" s="13">
        <f t="shared" si="2"/>
        <v>1960874.2886840906</v>
      </c>
      <c r="Q35"/>
      <c r="R35"/>
    </row>
    <row r="36" spans="6:18" ht="12.75" hidden="1">
      <c r="F36" s="1" t="s">
        <v>7</v>
      </c>
      <c r="G36" s="15"/>
      <c r="H36" s="15">
        <v>1.26</v>
      </c>
      <c r="I36" s="15"/>
      <c r="J36" s="2">
        <v>2055</v>
      </c>
      <c r="K36" s="2"/>
      <c r="L36" s="5">
        <v>124514287.8</v>
      </c>
      <c r="M36" s="5"/>
      <c r="N36" s="5">
        <f t="shared" si="3"/>
        <v>83051029.96260001</v>
      </c>
      <c r="O36" s="5"/>
      <c r="P36" s="13">
        <f t="shared" si="2"/>
        <v>2267293.11797898</v>
      </c>
      <c r="Q36"/>
      <c r="R36"/>
    </row>
    <row r="37" spans="6:16" ht="12.75" hidden="1">
      <c r="F37" s="1" t="s">
        <v>8</v>
      </c>
      <c r="G37" s="15"/>
      <c r="H37" s="15">
        <v>1.26</v>
      </c>
      <c r="I37" s="15"/>
      <c r="J37" s="2">
        <v>1525</v>
      </c>
      <c r="K37" s="2"/>
      <c r="L37" s="5">
        <v>92114183.2</v>
      </c>
      <c r="M37" s="5"/>
      <c r="N37" s="5">
        <f t="shared" si="3"/>
        <v>61440160.194400005</v>
      </c>
      <c r="O37" s="5"/>
      <c r="P37" s="13">
        <f t="shared" si="2"/>
        <v>1677316.37330712</v>
      </c>
    </row>
    <row r="38" spans="6:16" ht="12.75" hidden="1">
      <c r="F38" s="1" t="s">
        <v>9</v>
      </c>
      <c r="G38" s="15"/>
      <c r="H38" s="15">
        <v>1.26</v>
      </c>
      <c r="I38" s="15"/>
      <c r="J38" s="2">
        <v>712</v>
      </c>
      <c r="K38" s="2"/>
      <c r="L38" s="5">
        <v>43480408.4</v>
      </c>
      <c r="M38" s="5"/>
      <c r="N38" s="5">
        <f t="shared" si="3"/>
        <v>29001432.4028</v>
      </c>
      <c r="O38" s="5"/>
      <c r="P38" s="13">
        <f t="shared" si="2"/>
        <v>791739.1045964401</v>
      </c>
    </row>
    <row r="39" spans="6:16" ht="12.75" hidden="1">
      <c r="F39" s="1" t="s">
        <v>10</v>
      </c>
      <c r="G39" s="15"/>
      <c r="H39" s="15">
        <v>1.26</v>
      </c>
      <c r="I39" s="15"/>
      <c r="J39" s="2">
        <v>377</v>
      </c>
      <c r="K39" s="2"/>
      <c r="L39" s="5">
        <v>22493382.8</v>
      </c>
      <c r="M39" s="5"/>
      <c r="N39" s="5">
        <f t="shared" si="3"/>
        <v>15003086.3276</v>
      </c>
      <c r="O39" s="5"/>
      <c r="P39" s="13">
        <f t="shared" si="2"/>
        <v>409584.25674348</v>
      </c>
    </row>
    <row r="40" spans="5:16" ht="13.5" hidden="1" thickBot="1">
      <c r="E40" s="3" t="s">
        <v>13</v>
      </c>
      <c r="F40" s="3"/>
      <c r="G40" s="16"/>
      <c r="H40" s="16"/>
      <c r="I40" s="16"/>
      <c r="J40" s="4">
        <f>SUM(J30:J39)</f>
        <v>15075</v>
      </c>
      <c r="K40" s="4"/>
      <c r="L40" s="6">
        <f>SUM(L30:L39)</f>
        <v>858373270.9999999</v>
      </c>
      <c r="M40" s="6"/>
      <c r="N40" s="6">
        <f>SUM(N30:N39)</f>
        <v>572534971.757</v>
      </c>
      <c r="O40" s="6"/>
      <c r="P40" s="14">
        <f>SUM(P30:P39)</f>
        <v>12884323.999448461</v>
      </c>
    </row>
    <row r="41" ht="13.5" hidden="1" thickTop="1"/>
    <row r="42" ht="12.75" hidden="1"/>
    <row r="43" ht="12.75" hidden="1"/>
    <row r="44" spans="4:8" ht="12.75" hidden="1">
      <c r="D44" s="1" t="s">
        <v>15</v>
      </c>
      <c r="E44" s="1" t="s">
        <v>19</v>
      </c>
      <c r="F44" s="1" t="s">
        <v>23</v>
      </c>
      <c r="H44" s="15"/>
    </row>
    <row r="45" spans="5:6" ht="12.75" hidden="1">
      <c r="E45">
        <v>17</v>
      </c>
      <c r="F45">
        <v>0.35</v>
      </c>
    </row>
    <row r="46" spans="5:6" ht="12.75" hidden="1">
      <c r="E46">
        <v>18</v>
      </c>
      <c r="F46">
        <v>0.35</v>
      </c>
    </row>
    <row r="47" spans="5:6" ht="12.75" hidden="1">
      <c r="E47">
        <v>19</v>
      </c>
      <c r="F47">
        <v>0.35</v>
      </c>
    </row>
    <row r="48" spans="5:6" ht="12.75" hidden="1">
      <c r="E48">
        <v>20</v>
      </c>
      <c r="F48">
        <v>0.35</v>
      </c>
    </row>
    <row r="49" spans="5:6" ht="12.75" hidden="1">
      <c r="E49">
        <v>21</v>
      </c>
      <c r="F49">
        <v>0.35</v>
      </c>
    </row>
    <row r="50" spans="5:6" ht="12.75" hidden="1">
      <c r="E50">
        <v>22</v>
      </c>
      <c r="F50">
        <v>0.35</v>
      </c>
    </row>
    <row r="51" spans="5:6" ht="12.75" hidden="1">
      <c r="E51">
        <v>23</v>
      </c>
      <c r="F51">
        <v>0.35</v>
      </c>
    </row>
    <row r="52" spans="5:6" ht="12.75" hidden="1">
      <c r="E52">
        <v>24</v>
      </c>
      <c r="F52">
        <v>0.35</v>
      </c>
    </row>
    <row r="53" spans="5:6" ht="12.75" hidden="1">
      <c r="E53">
        <v>25</v>
      </c>
      <c r="F53">
        <v>0.43</v>
      </c>
    </row>
    <row r="54" spans="5:6" ht="12.75" hidden="1">
      <c r="E54">
        <v>26</v>
      </c>
      <c r="F54">
        <v>0.43</v>
      </c>
    </row>
    <row r="55" spans="5:6" ht="12.75" hidden="1">
      <c r="E55">
        <v>27</v>
      </c>
      <c r="F55">
        <v>0.43</v>
      </c>
    </row>
    <row r="56" spans="5:6" ht="12.75" hidden="1">
      <c r="E56">
        <v>28</v>
      </c>
      <c r="F56">
        <v>0.43</v>
      </c>
    </row>
    <row r="57" spans="5:6" ht="12.75" hidden="1">
      <c r="E57">
        <v>29</v>
      </c>
      <c r="F57">
        <v>0.43</v>
      </c>
    </row>
    <row r="58" spans="5:6" ht="12.75" hidden="1">
      <c r="E58">
        <v>30</v>
      </c>
      <c r="F58">
        <v>0.52</v>
      </c>
    </row>
    <row r="59" spans="5:6" ht="12.75" hidden="1">
      <c r="E59">
        <v>31</v>
      </c>
      <c r="F59">
        <v>0.52</v>
      </c>
    </row>
    <row r="60" spans="5:6" ht="12.75" hidden="1">
      <c r="E60">
        <v>32</v>
      </c>
      <c r="F60">
        <v>0.52</v>
      </c>
    </row>
    <row r="61" spans="5:6" ht="12.75" hidden="1">
      <c r="E61">
        <v>33</v>
      </c>
      <c r="F61">
        <v>0.52</v>
      </c>
    </row>
    <row r="62" spans="5:6" ht="12.75" hidden="1">
      <c r="E62">
        <v>34</v>
      </c>
      <c r="F62">
        <v>0.52</v>
      </c>
    </row>
    <row r="63" spans="5:6" ht="12.75" hidden="1">
      <c r="E63">
        <v>35</v>
      </c>
      <c r="F63">
        <v>0.65</v>
      </c>
    </row>
    <row r="64" spans="5:6" ht="12.75" hidden="1">
      <c r="E64">
        <v>36</v>
      </c>
      <c r="F64">
        <v>0.65</v>
      </c>
    </row>
    <row r="65" spans="5:6" ht="12.75" hidden="1">
      <c r="E65">
        <v>37</v>
      </c>
      <c r="F65">
        <v>0.65</v>
      </c>
    </row>
    <row r="66" spans="5:6" ht="12.75" hidden="1">
      <c r="E66">
        <v>38</v>
      </c>
      <c r="F66">
        <v>0.65</v>
      </c>
    </row>
    <row r="67" spans="5:6" ht="12.75" hidden="1">
      <c r="E67">
        <v>39</v>
      </c>
      <c r="F67">
        <v>0.65</v>
      </c>
    </row>
    <row r="68" spans="5:6" ht="12.75" hidden="1">
      <c r="E68">
        <v>40</v>
      </c>
      <c r="F68">
        <v>0.93</v>
      </c>
    </row>
    <row r="69" spans="5:6" ht="12.75" hidden="1">
      <c r="E69">
        <v>41</v>
      </c>
      <c r="F69">
        <v>0.93</v>
      </c>
    </row>
    <row r="70" spans="5:6" ht="12.75" hidden="1">
      <c r="E70">
        <v>42</v>
      </c>
      <c r="F70">
        <v>0.93</v>
      </c>
    </row>
    <row r="71" spans="5:6" ht="12.75" hidden="1">
      <c r="E71">
        <v>43</v>
      </c>
      <c r="F71">
        <v>0.93</v>
      </c>
    </row>
    <row r="72" spans="5:6" ht="12.75" hidden="1">
      <c r="E72">
        <v>44</v>
      </c>
      <c r="F72">
        <v>0.93</v>
      </c>
    </row>
    <row r="73" spans="5:6" ht="12.75" hidden="1">
      <c r="E73">
        <v>45</v>
      </c>
      <c r="F73">
        <v>1.41</v>
      </c>
    </row>
    <row r="74" spans="5:6" ht="12.75" hidden="1">
      <c r="E74">
        <v>46</v>
      </c>
      <c r="F74">
        <v>1.41</v>
      </c>
    </row>
    <row r="75" spans="5:6" ht="12.75" hidden="1">
      <c r="E75">
        <v>47</v>
      </c>
      <c r="F75">
        <v>1.41</v>
      </c>
    </row>
    <row r="76" spans="5:6" ht="12.75" hidden="1">
      <c r="E76">
        <v>48</v>
      </c>
      <c r="F76">
        <v>1.41</v>
      </c>
    </row>
    <row r="77" spans="5:6" ht="12.75" hidden="1">
      <c r="E77">
        <v>49</v>
      </c>
      <c r="F77">
        <v>1.41</v>
      </c>
    </row>
    <row r="78" spans="5:6" ht="12.75" hidden="1">
      <c r="E78">
        <v>50</v>
      </c>
      <c r="F78">
        <v>2.09</v>
      </c>
    </row>
    <row r="79" spans="5:6" ht="12.75" hidden="1">
      <c r="E79">
        <v>51</v>
      </c>
      <c r="F79">
        <v>2.09</v>
      </c>
    </row>
    <row r="80" spans="5:6" ht="12.75" hidden="1">
      <c r="E80">
        <v>52</v>
      </c>
      <c r="F80">
        <v>2.09</v>
      </c>
    </row>
    <row r="81" spans="5:6" ht="12.75" hidden="1">
      <c r="E81">
        <v>53</v>
      </c>
      <c r="F81">
        <v>2.09</v>
      </c>
    </row>
    <row r="82" spans="5:6" ht="12.75" hidden="1">
      <c r="E82">
        <v>54</v>
      </c>
      <c r="F82">
        <v>2.09</v>
      </c>
    </row>
    <row r="83" spans="5:6" ht="12.75" hidden="1">
      <c r="E83">
        <v>55</v>
      </c>
      <c r="F83">
        <v>2.78</v>
      </c>
    </row>
    <row r="84" spans="5:6" ht="12.75" hidden="1">
      <c r="E84">
        <v>56</v>
      </c>
      <c r="F84">
        <v>2.78</v>
      </c>
    </row>
    <row r="85" spans="5:6" ht="12.75" hidden="1">
      <c r="E85">
        <v>57</v>
      </c>
      <c r="F85">
        <v>2.78</v>
      </c>
    </row>
    <row r="86" spans="5:6" ht="12.75" hidden="1">
      <c r="E86">
        <v>58</v>
      </c>
      <c r="F86">
        <v>2.78</v>
      </c>
    </row>
    <row r="87" spans="5:6" ht="12.75" hidden="1">
      <c r="E87">
        <v>59</v>
      </c>
      <c r="F87">
        <v>2.78</v>
      </c>
    </row>
    <row r="88" spans="5:6" ht="12.75" hidden="1">
      <c r="E88">
        <v>60</v>
      </c>
      <c r="F88">
        <v>2.95</v>
      </c>
    </row>
    <row r="89" spans="5:6" ht="12.75" hidden="1">
      <c r="E89">
        <v>61</v>
      </c>
      <c r="F89">
        <v>2.95</v>
      </c>
    </row>
    <row r="90" spans="5:6" ht="12.75" hidden="1">
      <c r="E90">
        <v>62</v>
      </c>
      <c r="F90">
        <v>2.95</v>
      </c>
    </row>
    <row r="91" spans="5:6" ht="12.75" hidden="1">
      <c r="E91">
        <v>63</v>
      </c>
      <c r="F91">
        <v>2.95</v>
      </c>
    </row>
    <row r="92" spans="5:6" ht="12.75" hidden="1">
      <c r="E92">
        <v>64</v>
      </c>
      <c r="F92">
        <v>2.95</v>
      </c>
    </row>
    <row r="93" spans="5:6" ht="12.75" hidden="1">
      <c r="E93">
        <v>65</v>
      </c>
      <c r="F93">
        <v>3.16</v>
      </c>
    </row>
    <row r="94" spans="5:6" ht="12.75" hidden="1">
      <c r="E94">
        <v>66</v>
      </c>
      <c r="F94">
        <v>3.16</v>
      </c>
    </row>
    <row r="95" spans="5:6" ht="12.75" hidden="1">
      <c r="E95">
        <v>67</v>
      </c>
      <c r="F95">
        <v>3.16</v>
      </c>
    </row>
    <row r="96" spans="5:6" ht="12.75" hidden="1">
      <c r="E96">
        <v>68</v>
      </c>
      <c r="F96">
        <v>3.16</v>
      </c>
    </row>
    <row r="97" spans="5:6" ht="12.75" hidden="1">
      <c r="E97">
        <v>69</v>
      </c>
      <c r="F97">
        <v>3.16</v>
      </c>
    </row>
    <row r="98" spans="5:6" ht="12.75" hidden="1">
      <c r="E98">
        <v>70</v>
      </c>
      <c r="F98">
        <v>3.16</v>
      </c>
    </row>
    <row r="99" spans="5:6" ht="12.75" hidden="1">
      <c r="E99">
        <v>71</v>
      </c>
      <c r="F99">
        <v>3.16</v>
      </c>
    </row>
    <row r="100" spans="5:6" ht="12.75" hidden="1">
      <c r="E100">
        <v>72</v>
      </c>
      <c r="F100">
        <v>3.16</v>
      </c>
    </row>
    <row r="101" spans="5:6" ht="12.75" hidden="1">
      <c r="E101">
        <v>73</v>
      </c>
      <c r="F101">
        <v>3.16</v>
      </c>
    </row>
    <row r="102" spans="5:6" ht="12.75" hidden="1">
      <c r="E102">
        <v>74</v>
      </c>
      <c r="F102">
        <v>3.16</v>
      </c>
    </row>
    <row r="103" spans="5:6" ht="12.75" hidden="1">
      <c r="E103">
        <v>75</v>
      </c>
      <c r="F103">
        <v>3.16</v>
      </c>
    </row>
    <row r="104" spans="5:6" ht="12.75" hidden="1">
      <c r="E104">
        <v>76</v>
      </c>
      <c r="F104">
        <v>3.16</v>
      </c>
    </row>
    <row r="105" spans="5:6" ht="12.75" hidden="1">
      <c r="E105">
        <v>77</v>
      </c>
      <c r="F105">
        <v>3.16</v>
      </c>
    </row>
    <row r="106" spans="5:6" ht="12.75" hidden="1">
      <c r="E106">
        <v>78</v>
      </c>
      <c r="F106">
        <v>3.16</v>
      </c>
    </row>
    <row r="107" spans="5:6" ht="12.75" hidden="1">
      <c r="E107">
        <v>79</v>
      </c>
      <c r="F107">
        <v>3.16</v>
      </c>
    </row>
    <row r="108" spans="5:6" ht="12.75" hidden="1">
      <c r="E108">
        <v>80</v>
      </c>
      <c r="F108">
        <v>3.16</v>
      </c>
    </row>
    <row r="109" spans="5:6" ht="12.75" hidden="1">
      <c r="E109">
        <v>81</v>
      </c>
      <c r="F109">
        <v>3.16</v>
      </c>
    </row>
    <row r="110" spans="5:6" ht="12.75" hidden="1">
      <c r="E110">
        <v>82</v>
      </c>
      <c r="F110">
        <v>3.16</v>
      </c>
    </row>
    <row r="111" spans="5:6" ht="12.75" hidden="1">
      <c r="E111">
        <v>83</v>
      </c>
      <c r="F111">
        <v>3.16</v>
      </c>
    </row>
    <row r="112" spans="5:6" ht="12.75" hidden="1">
      <c r="E112">
        <v>84</v>
      </c>
      <c r="F112">
        <v>3.16</v>
      </c>
    </row>
    <row r="113" spans="5:6" ht="12.75" hidden="1">
      <c r="E113">
        <v>85</v>
      </c>
      <c r="F113">
        <v>3.16</v>
      </c>
    </row>
    <row r="114" spans="5:6" ht="12.75" hidden="1">
      <c r="E114">
        <v>86</v>
      </c>
      <c r="F114">
        <v>3.16</v>
      </c>
    </row>
    <row r="115" spans="5:6" ht="12.75" hidden="1">
      <c r="E115">
        <v>87</v>
      </c>
      <c r="F115">
        <v>3.16</v>
      </c>
    </row>
    <row r="116" spans="5:6" ht="12.75" hidden="1">
      <c r="E116">
        <v>88</v>
      </c>
      <c r="F116">
        <v>3.16</v>
      </c>
    </row>
    <row r="117" spans="5:6" ht="12.75" hidden="1">
      <c r="E117">
        <v>89</v>
      </c>
      <c r="F117">
        <v>3.16</v>
      </c>
    </row>
    <row r="118" spans="5:6" ht="12.75" hidden="1">
      <c r="E118">
        <v>90</v>
      </c>
      <c r="F118">
        <v>3.16</v>
      </c>
    </row>
    <row r="119" spans="5:6" ht="12.75" hidden="1">
      <c r="E119">
        <v>91</v>
      </c>
      <c r="F119">
        <v>3.16</v>
      </c>
    </row>
    <row r="120" spans="5:6" ht="12.75" hidden="1">
      <c r="E120">
        <v>92</v>
      </c>
      <c r="F120">
        <v>3.16</v>
      </c>
    </row>
    <row r="121" spans="5:6" ht="12.75" hidden="1">
      <c r="E121">
        <v>93</v>
      </c>
      <c r="F121">
        <v>3.16</v>
      </c>
    </row>
    <row r="122" spans="5:6" ht="12.75" hidden="1">
      <c r="E122">
        <v>94</v>
      </c>
      <c r="F122">
        <v>3.16</v>
      </c>
    </row>
    <row r="123" spans="5:6" ht="12.75" hidden="1">
      <c r="E123">
        <v>95</v>
      </c>
      <c r="F123">
        <v>3.16</v>
      </c>
    </row>
    <row r="124" spans="5:6" ht="12.75" hidden="1">
      <c r="E124">
        <v>96</v>
      </c>
      <c r="F124">
        <v>3.16</v>
      </c>
    </row>
    <row r="125" spans="5:6" ht="12.75" hidden="1">
      <c r="E125">
        <v>97</v>
      </c>
      <c r="F125">
        <v>3.16</v>
      </c>
    </row>
    <row r="126" spans="5:6" ht="12.75" hidden="1">
      <c r="E126">
        <v>98</v>
      </c>
      <c r="F126">
        <v>3.16</v>
      </c>
    </row>
    <row r="127" spans="5:6" ht="12.75" hidden="1">
      <c r="E127">
        <v>99</v>
      </c>
      <c r="F127">
        <v>3.16</v>
      </c>
    </row>
    <row r="128" spans="5:6" ht="12.75" hidden="1">
      <c r="E128">
        <v>100</v>
      </c>
      <c r="F128">
        <v>3.16</v>
      </c>
    </row>
  </sheetData>
  <sheetProtection password="C1E7" sheet="1" objects="1" scenarios="1" selectLockedCells="1"/>
  <protectedRanges>
    <protectedRange sqref="E5:J5" name="Range1"/>
  </protectedRange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rdibacco</dc:creator>
  <cp:keywords/>
  <dc:description/>
  <cp:lastModifiedBy>WILDSN01</cp:lastModifiedBy>
  <cp:lastPrinted>2006-07-20T18:20:55Z</cp:lastPrinted>
  <dcterms:created xsi:type="dcterms:W3CDTF">2006-05-04T18:25:29Z</dcterms:created>
  <dcterms:modified xsi:type="dcterms:W3CDTF">2010-11-03T16:35:40Z</dcterms:modified>
  <cp:category/>
  <cp:version/>
  <cp:contentType/>
  <cp:contentStatus/>
</cp:coreProperties>
</file>