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k12-my.sharepoint.com/personal/zahra_hashmi_k12_dc_gov/Documents/Documents/Grocery Distribution_21/"/>
    </mc:Choice>
  </mc:AlternateContent>
  <xr:revisionPtr revIDLastSave="0" documentId="8_{65283DEC-59D8-490A-A845-A4621E41325E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Grocery J_10 Gov Base Year" sheetId="9" r:id="rId1"/>
    <sheet name="Grocery J_10 Gov Option Year 1" sheetId="11" r:id="rId2"/>
    <sheet name="Grocery J_10 Gov Option Year 2" sheetId="10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1" l="1"/>
  <c r="Q12" i="11"/>
  <c r="P231" i="11"/>
  <c r="R231" i="11" s="1"/>
  <c r="P230" i="11"/>
  <c r="R230" i="11" s="1"/>
  <c r="P229" i="11"/>
  <c r="R229" i="11" s="1"/>
  <c r="P228" i="11"/>
  <c r="R228" i="11" s="1"/>
  <c r="P227" i="11"/>
  <c r="P226" i="11"/>
  <c r="R226" i="11" s="1"/>
  <c r="P225" i="11"/>
  <c r="R225" i="11" s="1"/>
  <c r="P224" i="11"/>
  <c r="R224" i="11" s="1"/>
  <c r="P223" i="11"/>
  <c r="R223" i="11" s="1"/>
  <c r="P222" i="11"/>
  <c r="R222" i="11" s="1"/>
  <c r="P221" i="11"/>
  <c r="R221" i="11" s="1"/>
  <c r="P220" i="11"/>
  <c r="R220" i="11" s="1"/>
  <c r="P219" i="11"/>
  <c r="P218" i="11"/>
  <c r="R218" i="11" s="1"/>
  <c r="P217" i="11"/>
  <c r="R217" i="11" s="1"/>
  <c r="P216" i="11"/>
  <c r="R216" i="11" s="1"/>
  <c r="P215" i="11"/>
  <c r="R215" i="11" s="1"/>
  <c r="P214" i="11"/>
  <c r="R214" i="11" s="1"/>
  <c r="P213" i="11"/>
  <c r="R213" i="11" s="1"/>
  <c r="P212" i="11"/>
  <c r="R212" i="11" s="1"/>
  <c r="P211" i="11"/>
  <c r="P210" i="11"/>
  <c r="R210" i="11" s="1"/>
  <c r="P209" i="11"/>
  <c r="R209" i="11" s="1"/>
  <c r="P208" i="11"/>
  <c r="R208" i="11" s="1"/>
  <c r="P207" i="11"/>
  <c r="R207" i="11" s="1"/>
  <c r="P206" i="11"/>
  <c r="R206" i="11" s="1"/>
  <c r="P205" i="11"/>
  <c r="R205" i="11" s="1"/>
  <c r="P204" i="11"/>
  <c r="R204" i="11" s="1"/>
  <c r="P203" i="11"/>
  <c r="P200" i="11"/>
  <c r="R200" i="11" s="1"/>
  <c r="P199" i="11"/>
  <c r="R199" i="11" s="1"/>
  <c r="P198" i="11"/>
  <c r="R198" i="11" s="1"/>
  <c r="P197" i="11"/>
  <c r="R197" i="11" s="1"/>
  <c r="P196" i="11"/>
  <c r="R196" i="11" s="1"/>
  <c r="P195" i="11"/>
  <c r="R195" i="11" s="1"/>
  <c r="P194" i="11"/>
  <c r="R194" i="11" s="1"/>
  <c r="O191" i="11"/>
  <c r="N191" i="11"/>
  <c r="M191" i="11"/>
  <c r="L191" i="11"/>
  <c r="K191" i="11"/>
  <c r="J191" i="11"/>
  <c r="P191" i="11" s="1"/>
  <c r="O190" i="11"/>
  <c r="N190" i="11"/>
  <c r="M190" i="11"/>
  <c r="L190" i="11"/>
  <c r="K190" i="11"/>
  <c r="J190" i="11"/>
  <c r="P190" i="11" s="1"/>
  <c r="R190" i="11" s="1"/>
  <c r="O189" i="11"/>
  <c r="N189" i="11"/>
  <c r="M189" i="11"/>
  <c r="L189" i="11"/>
  <c r="K189" i="11"/>
  <c r="J189" i="11"/>
  <c r="P189" i="11" s="1"/>
  <c r="R189" i="11" s="1"/>
  <c r="O188" i="11"/>
  <c r="N188" i="11"/>
  <c r="M188" i="11"/>
  <c r="L188" i="11"/>
  <c r="K188" i="11"/>
  <c r="J188" i="11"/>
  <c r="P188" i="11" s="1"/>
  <c r="R188" i="11" s="1"/>
  <c r="O187" i="11"/>
  <c r="N187" i="11"/>
  <c r="M187" i="11"/>
  <c r="L187" i="11"/>
  <c r="K187" i="11"/>
  <c r="J187" i="11"/>
  <c r="P187" i="11" s="1"/>
  <c r="R187" i="11" s="1"/>
  <c r="O186" i="11"/>
  <c r="N186" i="11"/>
  <c r="M186" i="11"/>
  <c r="L186" i="11"/>
  <c r="K186" i="11"/>
  <c r="J186" i="11"/>
  <c r="P186" i="11" s="1"/>
  <c r="R186" i="11" s="1"/>
  <c r="O185" i="11"/>
  <c r="N185" i="11"/>
  <c r="M185" i="11"/>
  <c r="L185" i="11"/>
  <c r="K185" i="11"/>
  <c r="J185" i="11"/>
  <c r="P185" i="11" s="1"/>
  <c r="R185" i="11" s="1"/>
  <c r="O184" i="11"/>
  <c r="N184" i="11"/>
  <c r="M184" i="11"/>
  <c r="L184" i="11"/>
  <c r="K184" i="11"/>
  <c r="J184" i="11"/>
  <c r="P184" i="11" s="1"/>
  <c r="R184" i="11" s="1"/>
  <c r="O183" i="11"/>
  <c r="N183" i="11"/>
  <c r="M183" i="11"/>
  <c r="L183" i="11"/>
  <c r="K183" i="11"/>
  <c r="J183" i="11"/>
  <c r="P183" i="11" s="1"/>
  <c r="O180" i="11"/>
  <c r="N180" i="11"/>
  <c r="M180" i="11"/>
  <c r="L180" i="11"/>
  <c r="K180" i="11"/>
  <c r="J180" i="11"/>
  <c r="P180" i="11" s="1"/>
  <c r="R180" i="11" s="1"/>
  <c r="O179" i="11"/>
  <c r="N179" i="11"/>
  <c r="M179" i="11"/>
  <c r="L179" i="11"/>
  <c r="K179" i="11"/>
  <c r="J179" i="11"/>
  <c r="P179" i="11" s="1"/>
  <c r="R179" i="11" s="1"/>
  <c r="O178" i="11"/>
  <c r="N178" i="11"/>
  <c r="M178" i="11"/>
  <c r="L178" i="11"/>
  <c r="K178" i="11"/>
  <c r="J178" i="11"/>
  <c r="P178" i="11" s="1"/>
  <c r="R178" i="11" s="1"/>
  <c r="O177" i="11"/>
  <c r="N177" i="11"/>
  <c r="M177" i="11"/>
  <c r="L177" i="11"/>
  <c r="K177" i="11"/>
  <c r="J177" i="11"/>
  <c r="P177" i="11" s="1"/>
  <c r="R177" i="11" s="1"/>
  <c r="O176" i="11"/>
  <c r="N176" i="11"/>
  <c r="M176" i="11"/>
  <c r="L176" i="11"/>
  <c r="K176" i="11"/>
  <c r="J176" i="11"/>
  <c r="P176" i="11" s="1"/>
  <c r="R176" i="11" s="1"/>
  <c r="O175" i="11"/>
  <c r="N175" i="11"/>
  <c r="M175" i="11"/>
  <c r="L175" i="11"/>
  <c r="K175" i="11"/>
  <c r="J175" i="11"/>
  <c r="P175" i="11" s="1"/>
  <c r="R175" i="11" s="1"/>
  <c r="O174" i="11"/>
  <c r="N174" i="11"/>
  <c r="M174" i="11"/>
  <c r="L174" i="11"/>
  <c r="K174" i="11"/>
  <c r="J174" i="11"/>
  <c r="P174" i="11" s="1"/>
  <c r="R174" i="11" s="1"/>
  <c r="O173" i="11"/>
  <c r="N173" i="11"/>
  <c r="M173" i="11"/>
  <c r="L173" i="11"/>
  <c r="K173" i="11"/>
  <c r="J173" i="11"/>
  <c r="P173" i="11" s="1"/>
  <c r="O172" i="11"/>
  <c r="N172" i="11"/>
  <c r="M172" i="11"/>
  <c r="L172" i="11"/>
  <c r="K172" i="11"/>
  <c r="J172" i="11"/>
  <c r="P172" i="11" s="1"/>
  <c r="R172" i="11" s="1"/>
  <c r="O171" i="11"/>
  <c r="N171" i="11"/>
  <c r="M171" i="11"/>
  <c r="L171" i="11"/>
  <c r="K171" i="11"/>
  <c r="J171" i="11"/>
  <c r="P171" i="11" s="1"/>
  <c r="R171" i="11" s="1"/>
  <c r="O170" i="11"/>
  <c r="N170" i="11"/>
  <c r="M170" i="11"/>
  <c r="L170" i="11"/>
  <c r="K170" i="11"/>
  <c r="J170" i="11"/>
  <c r="P170" i="11" s="1"/>
  <c r="R170" i="11" s="1"/>
  <c r="O169" i="11"/>
  <c r="N169" i="11"/>
  <c r="M169" i="11"/>
  <c r="L169" i="11"/>
  <c r="K169" i="11"/>
  <c r="J169" i="11"/>
  <c r="P169" i="11" s="1"/>
  <c r="R169" i="11" s="1"/>
  <c r="O168" i="11"/>
  <c r="N168" i="11"/>
  <c r="M168" i="11"/>
  <c r="L168" i="11"/>
  <c r="K168" i="11"/>
  <c r="J168" i="11"/>
  <c r="P168" i="11" s="1"/>
  <c r="R168" i="11" s="1"/>
  <c r="O167" i="11"/>
  <c r="N167" i="11"/>
  <c r="M167" i="11"/>
  <c r="L167" i="11"/>
  <c r="K167" i="11"/>
  <c r="J167" i="11"/>
  <c r="P167" i="11" s="1"/>
  <c r="R167" i="11" s="1"/>
  <c r="O166" i="11"/>
  <c r="N166" i="11"/>
  <c r="M166" i="11"/>
  <c r="L166" i="11"/>
  <c r="K166" i="11"/>
  <c r="J166" i="11"/>
  <c r="P166" i="11" s="1"/>
  <c r="R166" i="11" s="1"/>
  <c r="O165" i="11"/>
  <c r="N165" i="11"/>
  <c r="M165" i="11"/>
  <c r="L165" i="11"/>
  <c r="K165" i="11"/>
  <c r="J165" i="11"/>
  <c r="P165" i="11" s="1"/>
  <c r="O164" i="11"/>
  <c r="N164" i="11"/>
  <c r="M164" i="11"/>
  <c r="L164" i="11"/>
  <c r="K164" i="11"/>
  <c r="J164" i="11"/>
  <c r="P164" i="11" s="1"/>
  <c r="R164" i="11" s="1"/>
  <c r="O163" i="11"/>
  <c r="N163" i="11"/>
  <c r="M163" i="11"/>
  <c r="L163" i="11"/>
  <c r="K163" i="11"/>
  <c r="J163" i="11"/>
  <c r="P163" i="11" s="1"/>
  <c r="R163" i="11" s="1"/>
  <c r="O162" i="11"/>
  <c r="N162" i="11"/>
  <c r="M162" i="11"/>
  <c r="L162" i="11"/>
  <c r="K162" i="11"/>
  <c r="J162" i="11"/>
  <c r="P162" i="11" s="1"/>
  <c r="R162" i="11" s="1"/>
  <c r="O161" i="11"/>
  <c r="N161" i="11"/>
  <c r="M161" i="11"/>
  <c r="L161" i="11"/>
  <c r="K161" i="11"/>
  <c r="J161" i="11"/>
  <c r="P161" i="11" s="1"/>
  <c r="R161" i="11" s="1"/>
  <c r="O158" i="11"/>
  <c r="N158" i="11"/>
  <c r="M158" i="11"/>
  <c r="L158" i="11"/>
  <c r="K158" i="11"/>
  <c r="J158" i="11"/>
  <c r="P158" i="11" s="1"/>
  <c r="R158" i="11" s="1"/>
  <c r="O157" i="11"/>
  <c r="N157" i="11"/>
  <c r="M157" i="11"/>
  <c r="L157" i="11"/>
  <c r="K157" i="11"/>
  <c r="J157" i="11"/>
  <c r="P157" i="11" s="1"/>
  <c r="R157" i="11" s="1"/>
  <c r="O156" i="11"/>
  <c r="N156" i="11"/>
  <c r="M156" i="11"/>
  <c r="L156" i="11"/>
  <c r="K156" i="11"/>
  <c r="J156" i="11"/>
  <c r="P156" i="11" s="1"/>
  <c r="R156" i="11" s="1"/>
  <c r="O155" i="11"/>
  <c r="N155" i="11"/>
  <c r="M155" i="11"/>
  <c r="L155" i="11"/>
  <c r="K155" i="11"/>
  <c r="J155" i="11"/>
  <c r="P155" i="11" s="1"/>
  <c r="O154" i="11"/>
  <c r="N154" i="11"/>
  <c r="M154" i="11"/>
  <c r="L154" i="11"/>
  <c r="K154" i="11"/>
  <c r="J154" i="11"/>
  <c r="P154" i="11" s="1"/>
  <c r="R154" i="11" s="1"/>
  <c r="O153" i="11"/>
  <c r="N153" i="11"/>
  <c r="M153" i="11"/>
  <c r="L153" i="11"/>
  <c r="K153" i="11"/>
  <c r="J153" i="11"/>
  <c r="P153" i="11" s="1"/>
  <c r="R153" i="11" s="1"/>
  <c r="O152" i="11"/>
  <c r="N152" i="11"/>
  <c r="M152" i="11"/>
  <c r="L152" i="11"/>
  <c r="K152" i="11"/>
  <c r="J152" i="11"/>
  <c r="P152" i="11" s="1"/>
  <c r="R152" i="11" s="1"/>
  <c r="O151" i="11"/>
  <c r="N151" i="11"/>
  <c r="M151" i="11"/>
  <c r="L151" i="11"/>
  <c r="K151" i="11"/>
  <c r="J151" i="11"/>
  <c r="P151" i="11" s="1"/>
  <c r="R151" i="11" s="1"/>
  <c r="P150" i="11"/>
  <c r="R150" i="11" s="1"/>
  <c r="O149" i="11"/>
  <c r="N149" i="11"/>
  <c r="M149" i="11"/>
  <c r="L149" i="11"/>
  <c r="K149" i="11"/>
  <c r="J149" i="11"/>
  <c r="P149" i="11" s="1"/>
  <c r="R149" i="11" s="1"/>
  <c r="O146" i="11"/>
  <c r="N146" i="11"/>
  <c r="M146" i="11"/>
  <c r="L146" i="11"/>
  <c r="K146" i="11"/>
  <c r="J146" i="11"/>
  <c r="P146" i="11" s="1"/>
  <c r="R146" i="11" s="1"/>
  <c r="O145" i="11"/>
  <c r="N145" i="11"/>
  <c r="M145" i="11"/>
  <c r="L145" i="11"/>
  <c r="K145" i="11"/>
  <c r="J145" i="11"/>
  <c r="P145" i="11" s="1"/>
  <c r="O144" i="11"/>
  <c r="N144" i="11"/>
  <c r="M144" i="11"/>
  <c r="L144" i="11"/>
  <c r="K144" i="11"/>
  <c r="J144" i="11"/>
  <c r="P144" i="11" s="1"/>
  <c r="R144" i="11" s="1"/>
  <c r="O143" i="11"/>
  <c r="N143" i="11"/>
  <c r="M143" i="11"/>
  <c r="L143" i="11"/>
  <c r="K143" i="11"/>
  <c r="J143" i="11"/>
  <c r="P143" i="11" s="1"/>
  <c r="R143" i="11" s="1"/>
  <c r="O142" i="11"/>
  <c r="N142" i="11"/>
  <c r="M142" i="11"/>
  <c r="L142" i="11"/>
  <c r="K142" i="11"/>
  <c r="J142" i="11"/>
  <c r="P142" i="11" s="1"/>
  <c r="R142" i="11" s="1"/>
  <c r="O141" i="11"/>
  <c r="N141" i="11"/>
  <c r="M141" i="11"/>
  <c r="L141" i="11"/>
  <c r="K141" i="11"/>
  <c r="J141" i="11"/>
  <c r="P141" i="11" s="1"/>
  <c r="R141" i="11" s="1"/>
  <c r="O140" i="11"/>
  <c r="N140" i="11"/>
  <c r="M140" i="11"/>
  <c r="L140" i="11"/>
  <c r="K140" i="11"/>
  <c r="J140" i="11"/>
  <c r="P140" i="11" s="1"/>
  <c r="R140" i="11" s="1"/>
  <c r="O139" i="11"/>
  <c r="N139" i="11"/>
  <c r="M139" i="11"/>
  <c r="L139" i="11"/>
  <c r="K139" i="11"/>
  <c r="J139" i="11"/>
  <c r="P139" i="11" s="1"/>
  <c r="R139" i="11" s="1"/>
  <c r="O138" i="11"/>
  <c r="N138" i="11"/>
  <c r="M138" i="11"/>
  <c r="L138" i="11"/>
  <c r="K138" i="11"/>
  <c r="J138" i="11"/>
  <c r="P138" i="11" s="1"/>
  <c r="R138" i="11" s="1"/>
  <c r="O137" i="11"/>
  <c r="N137" i="11"/>
  <c r="M137" i="11"/>
  <c r="L137" i="11"/>
  <c r="K137" i="11"/>
  <c r="J137" i="11"/>
  <c r="P137" i="11" s="1"/>
  <c r="O136" i="11"/>
  <c r="N136" i="11"/>
  <c r="M136" i="11"/>
  <c r="L136" i="11"/>
  <c r="K136" i="11"/>
  <c r="J136" i="11"/>
  <c r="P136" i="11" s="1"/>
  <c r="R136" i="11" s="1"/>
  <c r="O135" i="11"/>
  <c r="N135" i="11"/>
  <c r="M135" i="11"/>
  <c r="L135" i="11"/>
  <c r="K135" i="11"/>
  <c r="J135" i="11"/>
  <c r="P135" i="11" s="1"/>
  <c r="R135" i="11" s="1"/>
  <c r="O134" i="11"/>
  <c r="N134" i="11"/>
  <c r="M134" i="11"/>
  <c r="L134" i="11"/>
  <c r="K134" i="11"/>
  <c r="J134" i="11"/>
  <c r="P134" i="11" s="1"/>
  <c r="R134" i="11" s="1"/>
  <c r="O133" i="11"/>
  <c r="N133" i="11"/>
  <c r="M133" i="11"/>
  <c r="L133" i="11"/>
  <c r="K133" i="11"/>
  <c r="J133" i="11"/>
  <c r="P133" i="11" s="1"/>
  <c r="R133" i="11" s="1"/>
  <c r="O132" i="11"/>
  <c r="N132" i="11"/>
  <c r="M132" i="11"/>
  <c r="L132" i="11"/>
  <c r="K132" i="11"/>
  <c r="J132" i="11"/>
  <c r="P132" i="11" s="1"/>
  <c r="R132" i="11" s="1"/>
  <c r="O131" i="11"/>
  <c r="N131" i="11"/>
  <c r="M131" i="11"/>
  <c r="L131" i="11"/>
  <c r="K131" i="11"/>
  <c r="J131" i="11"/>
  <c r="P131" i="11" s="1"/>
  <c r="R131" i="11" s="1"/>
  <c r="O130" i="11"/>
  <c r="N130" i="11"/>
  <c r="M130" i="11"/>
  <c r="L130" i="11"/>
  <c r="K130" i="11"/>
  <c r="J130" i="11"/>
  <c r="P130" i="11" s="1"/>
  <c r="R130" i="11" s="1"/>
  <c r="O129" i="11"/>
  <c r="N129" i="11"/>
  <c r="M129" i="11"/>
  <c r="L129" i="11"/>
  <c r="K129" i="11"/>
  <c r="J129" i="11"/>
  <c r="P129" i="11" s="1"/>
  <c r="O128" i="11"/>
  <c r="N128" i="11"/>
  <c r="M128" i="11"/>
  <c r="L128" i="11"/>
  <c r="K128" i="11"/>
  <c r="J128" i="11"/>
  <c r="P128" i="11" s="1"/>
  <c r="R128" i="11" s="1"/>
  <c r="O127" i="11"/>
  <c r="N127" i="11"/>
  <c r="M127" i="11"/>
  <c r="L127" i="11"/>
  <c r="K127" i="11"/>
  <c r="J127" i="11"/>
  <c r="P127" i="11" s="1"/>
  <c r="R127" i="11" s="1"/>
  <c r="O126" i="11"/>
  <c r="N126" i="11"/>
  <c r="M126" i="11"/>
  <c r="L126" i="11"/>
  <c r="K126" i="11"/>
  <c r="J126" i="11"/>
  <c r="P126" i="11" s="1"/>
  <c r="R126" i="11" s="1"/>
  <c r="O125" i="11"/>
  <c r="N125" i="11"/>
  <c r="M125" i="11"/>
  <c r="L125" i="11"/>
  <c r="K125" i="11"/>
  <c r="J125" i="11"/>
  <c r="P125" i="11" s="1"/>
  <c r="R125" i="11" s="1"/>
  <c r="O124" i="11"/>
  <c r="N124" i="11"/>
  <c r="M124" i="11"/>
  <c r="L124" i="11"/>
  <c r="K124" i="11"/>
  <c r="J124" i="11"/>
  <c r="P124" i="11" s="1"/>
  <c r="R124" i="11" s="1"/>
  <c r="O121" i="11"/>
  <c r="N121" i="11"/>
  <c r="M121" i="11"/>
  <c r="L121" i="11"/>
  <c r="K121" i="11"/>
  <c r="J121" i="11"/>
  <c r="P121" i="11" s="1"/>
  <c r="R121" i="11" s="1"/>
  <c r="O120" i="11"/>
  <c r="N120" i="11"/>
  <c r="M120" i="11"/>
  <c r="L120" i="11"/>
  <c r="K120" i="11"/>
  <c r="J120" i="11"/>
  <c r="P120" i="11" s="1"/>
  <c r="R120" i="11" s="1"/>
  <c r="O117" i="11"/>
  <c r="N117" i="11"/>
  <c r="M117" i="11"/>
  <c r="L117" i="11"/>
  <c r="K117" i="11"/>
  <c r="J117" i="11"/>
  <c r="P117" i="11" s="1"/>
  <c r="O116" i="11"/>
  <c r="N116" i="11"/>
  <c r="M116" i="11"/>
  <c r="L116" i="11"/>
  <c r="K116" i="11"/>
  <c r="J116" i="11"/>
  <c r="P116" i="11" s="1"/>
  <c r="R116" i="11" s="1"/>
  <c r="O115" i="11"/>
  <c r="N115" i="11"/>
  <c r="M115" i="11"/>
  <c r="L115" i="11"/>
  <c r="K115" i="11"/>
  <c r="J115" i="11"/>
  <c r="P115" i="11" s="1"/>
  <c r="R115" i="11" s="1"/>
  <c r="O114" i="11"/>
  <c r="N114" i="11"/>
  <c r="M114" i="11"/>
  <c r="L114" i="11"/>
  <c r="K114" i="11"/>
  <c r="J114" i="11"/>
  <c r="P114" i="11" s="1"/>
  <c r="R114" i="11" s="1"/>
  <c r="O113" i="11"/>
  <c r="N113" i="11"/>
  <c r="M113" i="11"/>
  <c r="L113" i="11"/>
  <c r="K113" i="11"/>
  <c r="J113" i="11"/>
  <c r="P113" i="11" s="1"/>
  <c r="R113" i="11" s="1"/>
  <c r="O112" i="11"/>
  <c r="N112" i="11"/>
  <c r="M112" i="11"/>
  <c r="L112" i="11"/>
  <c r="K112" i="11"/>
  <c r="J112" i="11"/>
  <c r="P112" i="11" s="1"/>
  <c r="R112" i="11" s="1"/>
  <c r="O111" i="11"/>
  <c r="N111" i="11"/>
  <c r="M111" i="11"/>
  <c r="L111" i="11"/>
  <c r="K111" i="11"/>
  <c r="J111" i="11"/>
  <c r="P111" i="11" s="1"/>
  <c r="R111" i="11" s="1"/>
  <c r="O110" i="11"/>
  <c r="N110" i="11"/>
  <c r="M110" i="11"/>
  <c r="L110" i="11"/>
  <c r="K110" i="11"/>
  <c r="J110" i="11"/>
  <c r="P110" i="11" s="1"/>
  <c r="R110" i="11" s="1"/>
  <c r="O109" i="11"/>
  <c r="N109" i="11"/>
  <c r="M109" i="11"/>
  <c r="L109" i="11"/>
  <c r="K109" i="11"/>
  <c r="J109" i="11"/>
  <c r="P109" i="11" s="1"/>
  <c r="O108" i="11"/>
  <c r="N108" i="11"/>
  <c r="M108" i="11"/>
  <c r="L108" i="11"/>
  <c r="K108" i="11"/>
  <c r="J108" i="11"/>
  <c r="P108" i="11" s="1"/>
  <c r="R108" i="11" s="1"/>
  <c r="O107" i="11"/>
  <c r="N107" i="11"/>
  <c r="M107" i="11"/>
  <c r="L107" i="11"/>
  <c r="K107" i="11"/>
  <c r="J107" i="11"/>
  <c r="P107" i="11" s="1"/>
  <c r="R107" i="11" s="1"/>
  <c r="O106" i="11"/>
  <c r="N106" i="11"/>
  <c r="M106" i="11"/>
  <c r="L106" i="11"/>
  <c r="K106" i="11"/>
  <c r="J106" i="11"/>
  <c r="P106" i="11" s="1"/>
  <c r="R106" i="11" s="1"/>
  <c r="O105" i="11"/>
  <c r="N105" i="11"/>
  <c r="M105" i="11"/>
  <c r="L105" i="11"/>
  <c r="K105" i="11"/>
  <c r="J105" i="11"/>
  <c r="P105" i="11" s="1"/>
  <c r="R105" i="11" s="1"/>
  <c r="O104" i="11"/>
  <c r="N104" i="11"/>
  <c r="M104" i="11"/>
  <c r="L104" i="11"/>
  <c r="K104" i="11"/>
  <c r="J104" i="11"/>
  <c r="P104" i="11" s="1"/>
  <c r="R104" i="11" s="1"/>
  <c r="O103" i="11"/>
  <c r="N103" i="11"/>
  <c r="M103" i="11"/>
  <c r="L103" i="11"/>
  <c r="K103" i="11"/>
  <c r="J103" i="11"/>
  <c r="P103" i="11" s="1"/>
  <c r="R103" i="11" s="1"/>
  <c r="O102" i="11"/>
  <c r="N102" i="11"/>
  <c r="M102" i="11"/>
  <c r="L102" i="11"/>
  <c r="K102" i="11"/>
  <c r="J102" i="11"/>
  <c r="P102" i="11" s="1"/>
  <c r="R102" i="11" s="1"/>
  <c r="O101" i="11"/>
  <c r="N101" i="11"/>
  <c r="M101" i="11"/>
  <c r="L101" i="11"/>
  <c r="K101" i="11"/>
  <c r="J101" i="11"/>
  <c r="P101" i="11" s="1"/>
  <c r="O98" i="11"/>
  <c r="N98" i="11"/>
  <c r="M98" i="11"/>
  <c r="L98" i="11"/>
  <c r="K98" i="11"/>
  <c r="J98" i="11"/>
  <c r="P98" i="11" s="1"/>
  <c r="R98" i="11" s="1"/>
  <c r="O97" i="11"/>
  <c r="N97" i="11"/>
  <c r="M97" i="11"/>
  <c r="L97" i="11"/>
  <c r="K97" i="11"/>
  <c r="J97" i="11"/>
  <c r="P97" i="11" s="1"/>
  <c r="R97" i="11" s="1"/>
  <c r="O96" i="11"/>
  <c r="N96" i="11"/>
  <c r="M96" i="11"/>
  <c r="L96" i="11"/>
  <c r="K96" i="11"/>
  <c r="J96" i="11"/>
  <c r="P96" i="11" s="1"/>
  <c r="R96" i="11" s="1"/>
  <c r="O95" i="11"/>
  <c r="N95" i="11"/>
  <c r="M95" i="11"/>
  <c r="L95" i="11"/>
  <c r="K95" i="11"/>
  <c r="J95" i="11"/>
  <c r="P95" i="11" s="1"/>
  <c r="R95" i="11" s="1"/>
  <c r="O94" i="11"/>
  <c r="N94" i="11"/>
  <c r="M94" i="11"/>
  <c r="L94" i="11"/>
  <c r="K94" i="11"/>
  <c r="J94" i="11"/>
  <c r="P94" i="11" s="1"/>
  <c r="R94" i="11" s="1"/>
  <c r="O93" i="11"/>
  <c r="N93" i="11"/>
  <c r="M93" i="11"/>
  <c r="L93" i="11"/>
  <c r="K93" i="11"/>
  <c r="J93" i="11"/>
  <c r="P93" i="11" s="1"/>
  <c r="R93" i="11" s="1"/>
  <c r="O92" i="11"/>
  <c r="N92" i="11"/>
  <c r="M92" i="11"/>
  <c r="L92" i="11"/>
  <c r="K92" i="11"/>
  <c r="J92" i="11"/>
  <c r="P92" i="11" s="1"/>
  <c r="R92" i="11" s="1"/>
  <c r="O91" i="11"/>
  <c r="N91" i="11"/>
  <c r="M91" i="11"/>
  <c r="L91" i="11"/>
  <c r="K91" i="11"/>
  <c r="J91" i="11"/>
  <c r="P91" i="11" s="1"/>
  <c r="O90" i="11"/>
  <c r="N90" i="11"/>
  <c r="M90" i="11"/>
  <c r="L90" i="11"/>
  <c r="K90" i="11"/>
  <c r="J90" i="11"/>
  <c r="P90" i="11" s="1"/>
  <c r="R90" i="11" s="1"/>
  <c r="O89" i="11"/>
  <c r="N89" i="11"/>
  <c r="M89" i="11"/>
  <c r="L89" i="11"/>
  <c r="K89" i="11"/>
  <c r="J89" i="11"/>
  <c r="P89" i="11" s="1"/>
  <c r="R89" i="11" s="1"/>
  <c r="O88" i="11"/>
  <c r="N88" i="11"/>
  <c r="M88" i="11"/>
  <c r="L88" i="11"/>
  <c r="K88" i="11"/>
  <c r="J88" i="11"/>
  <c r="P88" i="11" s="1"/>
  <c r="R88" i="11" s="1"/>
  <c r="O87" i="11"/>
  <c r="N87" i="11"/>
  <c r="M87" i="11"/>
  <c r="L87" i="11"/>
  <c r="K87" i="11"/>
  <c r="J87" i="11"/>
  <c r="P87" i="11" s="1"/>
  <c r="R87" i="11" s="1"/>
  <c r="O86" i="11"/>
  <c r="N86" i="11"/>
  <c r="M86" i="11"/>
  <c r="L86" i="11"/>
  <c r="K86" i="11"/>
  <c r="J86" i="11"/>
  <c r="P86" i="11" s="1"/>
  <c r="R86" i="11" s="1"/>
  <c r="O85" i="11"/>
  <c r="N85" i="11"/>
  <c r="M85" i="11"/>
  <c r="L85" i="11"/>
  <c r="K85" i="11"/>
  <c r="J85" i="11"/>
  <c r="P85" i="11" s="1"/>
  <c r="R85" i="11" s="1"/>
  <c r="O84" i="11"/>
  <c r="N84" i="11"/>
  <c r="M84" i="11"/>
  <c r="L84" i="11"/>
  <c r="K84" i="11"/>
  <c r="J84" i="11"/>
  <c r="P84" i="11" s="1"/>
  <c r="R84" i="11" s="1"/>
  <c r="O83" i="11"/>
  <c r="N83" i="11"/>
  <c r="M83" i="11"/>
  <c r="L83" i="11"/>
  <c r="K83" i="11"/>
  <c r="J83" i="11"/>
  <c r="P83" i="11" s="1"/>
  <c r="O82" i="11"/>
  <c r="N82" i="11"/>
  <c r="M82" i="11"/>
  <c r="L82" i="11"/>
  <c r="K82" i="11"/>
  <c r="J82" i="11"/>
  <c r="P82" i="11" s="1"/>
  <c r="R82" i="11" s="1"/>
  <c r="O81" i="11"/>
  <c r="N81" i="11"/>
  <c r="M81" i="11"/>
  <c r="L81" i="11"/>
  <c r="K81" i="11"/>
  <c r="J81" i="11"/>
  <c r="P81" i="11" s="1"/>
  <c r="R81" i="11" s="1"/>
  <c r="O78" i="11"/>
  <c r="N78" i="11"/>
  <c r="M78" i="11"/>
  <c r="L78" i="11"/>
  <c r="K78" i="11"/>
  <c r="J78" i="11"/>
  <c r="P78" i="11" s="1"/>
  <c r="R78" i="11" s="1"/>
  <c r="O77" i="11"/>
  <c r="N77" i="11"/>
  <c r="M77" i="11"/>
  <c r="L77" i="11"/>
  <c r="K77" i="11"/>
  <c r="J77" i="11"/>
  <c r="P77" i="11" s="1"/>
  <c r="R77" i="11" s="1"/>
  <c r="O76" i="11"/>
  <c r="N76" i="11"/>
  <c r="M76" i="11"/>
  <c r="L76" i="11"/>
  <c r="K76" i="11"/>
  <c r="J76" i="11"/>
  <c r="P76" i="11" s="1"/>
  <c r="R76" i="11" s="1"/>
  <c r="O75" i="11"/>
  <c r="N75" i="11"/>
  <c r="M75" i="11"/>
  <c r="L75" i="11"/>
  <c r="K75" i="11"/>
  <c r="J75" i="11"/>
  <c r="P75" i="11" s="1"/>
  <c r="R75" i="11" s="1"/>
  <c r="O74" i="11"/>
  <c r="N74" i="11"/>
  <c r="M74" i="11"/>
  <c r="L74" i="11"/>
  <c r="K74" i="11"/>
  <c r="J74" i="11"/>
  <c r="P74" i="11" s="1"/>
  <c r="R74" i="11" s="1"/>
  <c r="O73" i="11"/>
  <c r="N73" i="11"/>
  <c r="M73" i="11"/>
  <c r="L73" i="11"/>
  <c r="K73" i="11"/>
  <c r="J73" i="11"/>
  <c r="P73" i="11" s="1"/>
  <c r="O72" i="11"/>
  <c r="N72" i="11"/>
  <c r="M72" i="11"/>
  <c r="L72" i="11"/>
  <c r="K72" i="11"/>
  <c r="J72" i="11"/>
  <c r="P72" i="11" s="1"/>
  <c r="R72" i="11" s="1"/>
  <c r="O71" i="11"/>
  <c r="N71" i="11"/>
  <c r="M71" i="11"/>
  <c r="L71" i="11"/>
  <c r="K71" i="11"/>
  <c r="J71" i="11"/>
  <c r="P71" i="11" s="1"/>
  <c r="R71" i="11" s="1"/>
  <c r="O70" i="11"/>
  <c r="N70" i="11"/>
  <c r="M70" i="11"/>
  <c r="L70" i="11"/>
  <c r="K70" i="11"/>
  <c r="J70" i="11"/>
  <c r="P70" i="11" s="1"/>
  <c r="R70" i="11" s="1"/>
  <c r="O69" i="11"/>
  <c r="N69" i="11"/>
  <c r="M69" i="11"/>
  <c r="L69" i="11"/>
  <c r="K69" i="11"/>
  <c r="J69" i="11"/>
  <c r="P69" i="11" s="1"/>
  <c r="R69" i="11" s="1"/>
  <c r="O68" i="11"/>
  <c r="N68" i="11"/>
  <c r="M68" i="11"/>
  <c r="L68" i="11"/>
  <c r="K68" i="11"/>
  <c r="J68" i="11"/>
  <c r="P68" i="11" s="1"/>
  <c r="R68" i="11" s="1"/>
  <c r="O67" i="11"/>
  <c r="N67" i="11"/>
  <c r="M67" i="11"/>
  <c r="L67" i="11"/>
  <c r="K67" i="11"/>
  <c r="J67" i="11"/>
  <c r="P67" i="11" s="1"/>
  <c r="R67" i="11" s="1"/>
  <c r="O64" i="11"/>
  <c r="N64" i="11"/>
  <c r="M64" i="11"/>
  <c r="L64" i="11"/>
  <c r="K64" i="11"/>
  <c r="J64" i="11"/>
  <c r="P64" i="11" s="1"/>
  <c r="R64" i="11" s="1"/>
  <c r="O63" i="11"/>
  <c r="N63" i="11"/>
  <c r="M63" i="11"/>
  <c r="L63" i="11"/>
  <c r="K63" i="11"/>
  <c r="J63" i="11"/>
  <c r="P63" i="11" s="1"/>
  <c r="O62" i="11"/>
  <c r="N62" i="11"/>
  <c r="M62" i="11"/>
  <c r="L62" i="11"/>
  <c r="K62" i="11"/>
  <c r="J62" i="11"/>
  <c r="P62" i="11" s="1"/>
  <c r="R62" i="11" s="1"/>
  <c r="O61" i="11"/>
  <c r="N61" i="11"/>
  <c r="M61" i="11"/>
  <c r="L61" i="11"/>
  <c r="K61" i="11"/>
  <c r="J61" i="11"/>
  <c r="P61" i="11" s="1"/>
  <c r="R61" i="11" s="1"/>
  <c r="O60" i="11"/>
  <c r="N60" i="11"/>
  <c r="M60" i="11"/>
  <c r="L60" i="11"/>
  <c r="K60" i="11"/>
  <c r="J60" i="11"/>
  <c r="P60" i="11" s="1"/>
  <c r="R60" i="11" s="1"/>
  <c r="O59" i="11"/>
  <c r="N59" i="11"/>
  <c r="M59" i="11"/>
  <c r="L59" i="11"/>
  <c r="K59" i="11"/>
  <c r="J59" i="11"/>
  <c r="P59" i="11" s="1"/>
  <c r="R59" i="11" s="1"/>
  <c r="O58" i="11"/>
  <c r="N58" i="11"/>
  <c r="M58" i="11"/>
  <c r="L58" i="11"/>
  <c r="K58" i="11"/>
  <c r="J58" i="11"/>
  <c r="P58" i="11" s="1"/>
  <c r="R58" i="11" s="1"/>
  <c r="O57" i="11"/>
  <c r="N57" i="11"/>
  <c r="M57" i="11"/>
  <c r="L57" i="11"/>
  <c r="K57" i="11"/>
  <c r="J57" i="11"/>
  <c r="P57" i="11" s="1"/>
  <c r="R57" i="11" s="1"/>
  <c r="O56" i="11"/>
  <c r="N56" i="11"/>
  <c r="M56" i="11"/>
  <c r="L56" i="11"/>
  <c r="K56" i="11"/>
  <c r="J56" i="11"/>
  <c r="P56" i="11" s="1"/>
  <c r="R56" i="11" s="1"/>
  <c r="O55" i="11"/>
  <c r="N55" i="11"/>
  <c r="M55" i="11"/>
  <c r="L55" i="11"/>
  <c r="K55" i="11"/>
  <c r="J55" i="11"/>
  <c r="P55" i="11" s="1"/>
  <c r="O54" i="11"/>
  <c r="N54" i="11"/>
  <c r="M54" i="11"/>
  <c r="L54" i="11"/>
  <c r="K54" i="11"/>
  <c r="J54" i="11"/>
  <c r="P54" i="11" s="1"/>
  <c r="R54" i="11" s="1"/>
  <c r="O53" i="11"/>
  <c r="N53" i="11"/>
  <c r="M53" i="11"/>
  <c r="L53" i="11"/>
  <c r="K53" i="11"/>
  <c r="J53" i="11"/>
  <c r="P53" i="11" s="1"/>
  <c r="R53" i="11" s="1"/>
  <c r="O52" i="11"/>
  <c r="N52" i="11"/>
  <c r="M52" i="11"/>
  <c r="L52" i="11"/>
  <c r="K52" i="11"/>
  <c r="J52" i="11"/>
  <c r="P52" i="11" s="1"/>
  <c r="R52" i="11" s="1"/>
  <c r="O49" i="11"/>
  <c r="N49" i="11"/>
  <c r="M49" i="11"/>
  <c r="L49" i="11"/>
  <c r="K49" i="11"/>
  <c r="J49" i="11"/>
  <c r="P49" i="11" s="1"/>
  <c r="R49" i="11" s="1"/>
  <c r="O48" i="11"/>
  <c r="N48" i="11"/>
  <c r="M48" i="11"/>
  <c r="L48" i="11"/>
  <c r="K48" i="11"/>
  <c r="J48" i="11"/>
  <c r="P48" i="11" s="1"/>
  <c r="R48" i="11" s="1"/>
  <c r="O47" i="11"/>
  <c r="N47" i="11"/>
  <c r="M47" i="11"/>
  <c r="L47" i="11"/>
  <c r="K47" i="11"/>
  <c r="J47" i="11"/>
  <c r="P47" i="11" s="1"/>
  <c r="R47" i="11" s="1"/>
  <c r="O46" i="11"/>
  <c r="N46" i="11"/>
  <c r="M46" i="11"/>
  <c r="L46" i="11"/>
  <c r="K46" i="11"/>
  <c r="J46" i="11"/>
  <c r="P46" i="11" s="1"/>
  <c r="R46" i="11" s="1"/>
  <c r="O45" i="11"/>
  <c r="N45" i="11"/>
  <c r="M45" i="11"/>
  <c r="L45" i="11"/>
  <c r="K45" i="11"/>
  <c r="J45" i="11"/>
  <c r="P45" i="11" s="1"/>
  <c r="O44" i="11"/>
  <c r="N44" i="11"/>
  <c r="M44" i="11"/>
  <c r="L44" i="11"/>
  <c r="K44" i="11"/>
  <c r="J44" i="11"/>
  <c r="P44" i="11" s="1"/>
  <c r="R44" i="11" s="1"/>
  <c r="O43" i="11"/>
  <c r="N43" i="11"/>
  <c r="M43" i="11"/>
  <c r="L43" i="11"/>
  <c r="K43" i="11"/>
  <c r="J43" i="11"/>
  <c r="P43" i="11" s="1"/>
  <c r="R43" i="11" s="1"/>
  <c r="O42" i="11"/>
  <c r="N42" i="11"/>
  <c r="M42" i="11"/>
  <c r="L42" i="11"/>
  <c r="K42" i="11"/>
  <c r="J42" i="11"/>
  <c r="P42" i="11" s="1"/>
  <c r="R42" i="11" s="1"/>
  <c r="O41" i="11"/>
  <c r="N41" i="11"/>
  <c r="M41" i="11"/>
  <c r="L41" i="11"/>
  <c r="K41" i="11"/>
  <c r="J41" i="11"/>
  <c r="P41" i="11" s="1"/>
  <c r="R41" i="11" s="1"/>
  <c r="O40" i="11"/>
  <c r="N40" i="11"/>
  <c r="M40" i="11"/>
  <c r="L40" i="11"/>
  <c r="K40" i="11"/>
  <c r="J40" i="11"/>
  <c r="P40" i="11" s="1"/>
  <c r="R40" i="11" s="1"/>
  <c r="O39" i="11"/>
  <c r="N39" i="11"/>
  <c r="M39" i="11"/>
  <c r="L39" i="11"/>
  <c r="K39" i="11"/>
  <c r="J39" i="11"/>
  <c r="P39" i="11" s="1"/>
  <c r="R39" i="11" s="1"/>
  <c r="O38" i="11"/>
  <c r="N38" i="11"/>
  <c r="M38" i="11"/>
  <c r="L38" i="11"/>
  <c r="K38" i="11"/>
  <c r="J38" i="11"/>
  <c r="P38" i="11" s="1"/>
  <c r="R38" i="11" s="1"/>
  <c r="O37" i="11"/>
  <c r="N37" i="11"/>
  <c r="M37" i="11"/>
  <c r="L37" i="11"/>
  <c r="K37" i="11"/>
  <c r="J37" i="11"/>
  <c r="P37" i="11" s="1"/>
  <c r="O36" i="11"/>
  <c r="N36" i="11"/>
  <c r="M36" i="11"/>
  <c r="L36" i="11"/>
  <c r="K36" i="11"/>
  <c r="J36" i="11"/>
  <c r="P36" i="11" s="1"/>
  <c r="R36" i="11" s="1"/>
  <c r="O35" i="11"/>
  <c r="N35" i="11"/>
  <c r="M35" i="11"/>
  <c r="L35" i="11"/>
  <c r="K35" i="11"/>
  <c r="J35" i="11"/>
  <c r="P35" i="11" s="1"/>
  <c r="R35" i="11" s="1"/>
  <c r="O32" i="11"/>
  <c r="N32" i="11"/>
  <c r="M32" i="11"/>
  <c r="L32" i="11"/>
  <c r="K32" i="11"/>
  <c r="J32" i="11"/>
  <c r="P32" i="11" s="1"/>
  <c r="R32" i="11" s="1"/>
  <c r="O31" i="11"/>
  <c r="N31" i="11"/>
  <c r="M31" i="11"/>
  <c r="L31" i="11"/>
  <c r="K31" i="11"/>
  <c r="J31" i="11"/>
  <c r="P31" i="11" s="1"/>
  <c r="R31" i="11" s="1"/>
  <c r="O30" i="11"/>
  <c r="N30" i="11"/>
  <c r="M30" i="11"/>
  <c r="L30" i="11"/>
  <c r="K30" i="11"/>
  <c r="J30" i="11"/>
  <c r="P30" i="11" s="1"/>
  <c r="R30" i="11" s="1"/>
  <c r="O29" i="11"/>
  <c r="N29" i="11"/>
  <c r="M29" i="11"/>
  <c r="L29" i="11"/>
  <c r="K29" i="11"/>
  <c r="J29" i="11"/>
  <c r="P29" i="11" s="1"/>
  <c r="R29" i="11" s="1"/>
  <c r="O28" i="11"/>
  <c r="N28" i="11"/>
  <c r="M28" i="11"/>
  <c r="L28" i="11"/>
  <c r="K28" i="11"/>
  <c r="J28" i="11"/>
  <c r="P28" i="11" s="1"/>
  <c r="O25" i="11"/>
  <c r="N25" i="11"/>
  <c r="M25" i="11"/>
  <c r="L25" i="11"/>
  <c r="K25" i="11"/>
  <c r="J25" i="11"/>
  <c r="P25" i="11" s="1"/>
  <c r="R25" i="11" s="1"/>
  <c r="O24" i="11"/>
  <c r="N24" i="11"/>
  <c r="M24" i="11"/>
  <c r="L24" i="11"/>
  <c r="K24" i="11"/>
  <c r="J24" i="11"/>
  <c r="P24" i="11" s="1"/>
  <c r="R24" i="11" s="1"/>
  <c r="O23" i="11"/>
  <c r="N23" i="11"/>
  <c r="M23" i="11"/>
  <c r="L23" i="11"/>
  <c r="K23" i="11"/>
  <c r="J23" i="11"/>
  <c r="P23" i="11" s="1"/>
  <c r="R23" i="11" s="1"/>
  <c r="O22" i="11"/>
  <c r="N22" i="11"/>
  <c r="M22" i="11"/>
  <c r="L22" i="11"/>
  <c r="K22" i="11"/>
  <c r="J22" i="11"/>
  <c r="P22" i="11" s="1"/>
  <c r="O21" i="11"/>
  <c r="N21" i="11"/>
  <c r="M21" i="11"/>
  <c r="L21" i="11"/>
  <c r="K21" i="11"/>
  <c r="J21" i="11"/>
  <c r="P21" i="11" s="1"/>
  <c r="O18" i="11"/>
  <c r="N18" i="11"/>
  <c r="M18" i="11"/>
  <c r="L18" i="11"/>
  <c r="K18" i="11"/>
  <c r="J18" i="11"/>
  <c r="P18" i="11" s="1"/>
  <c r="R18" i="11" s="1"/>
  <c r="O17" i="11"/>
  <c r="N17" i="11"/>
  <c r="M17" i="11"/>
  <c r="L17" i="11"/>
  <c r="K17" i="11"/>
  <c r="J17" i="11"/>
  <c r="P17" i="11" s="1"/>
  <c r="R17" i="11" s="1"/>
  <c r="O16" i="11"/>
  <c r="N16" i="11"/>
  <c r="M16" i="11"/>
  <c r="L16" i="11"/>
  <c r="K16" i="11"/>
  <c r="J16" i="11"/>
  <c r="P16" i="11" s="1"/>
  <c r="R16" i="11" s="1"/>
  <c r="O15" i="11"/>
  <c r="N15" i="11"/>
  <c r="M15" i="11"/>
  <c r="L15" i="11"/>
  <c r="K15" i="11"/>
  <c r="J15" i="11"/>
  <c r="P15" i="11" s="1"/>
  <c r="O14" i="11"/>
  <c r="N14" i="11"/>
  <c r="M14" i="11"/>
  <c r="L14" i="11"/>
  <c r="K14" i="11"/>
  <c r="J14" i="11"/>
  <c r="P14" i="11" s="1"/>
  <c r="R14" i="11" s="1"/>
  <c r="O13" i="11"/>
  <c r="N13" i="11"/>
  <c r="M13" i="11"/>
  <c r="L13" i="11"/>
  <c r="K13" i="11"/>
  <c r="J13" i="11"/>
  <c r="P13" i="11" s="1"/>
  <c r="R13" i="11" s="1"/>
  <c r="O12" i="11"/>
  <c r="N12" i="11"/>
  <c r="M12" i="11"/>
  <c r="L12" i="11"/>
  <c r="K12" i="11"/>
  <c r="J12" i="11"/>
  <c r="P12" i="11" s="1"/>
  <c r="O9" i="11"/>
  <c r="N9" i="11"/>
  <c r="M9" i="11"/>
  <c r="L9" i="11"/>
  <c r="K9" i="11"/>
  <c r="J9" i="11"/>
  <c r="P9" i="11" s="1"/>
  <c r="O8" i="11"/>
  <c r="N8" i="11"/>
  <c r="M8" i="11"/>
  <c r="L8" i="11"/>
  <c r="K8" i="11"/>
  <c r="J8" i="11"/>
  <c r="P8" i="11" s="1"/>
  <c r="R8" i="11" s="1"/>
  <c r="O7" i="11"/>
  <c r="N7" i="11"/>
  <c r="M7" i="11"/>
  <c r="L7" i="11"/>
  <c r="K7" i="11"/>
  <c r="J7" i="11"/>
  <c r="P7" i="11" s="1"/>
  <c r="O6" i="11"/>
  <c r="N6" i="11"/>
  <c r="M6" i="11"/>
  <c r="L6" i="11"/>
  <c r="K6" i="11"/>
  <c r="J6" i="11"/>
  <c r="P6" i="11" s="1"/>
  <c r="R6" i="11" s="1"/>
  <c r="O5" i="11"/>
  <c r="N5" i="11"/>
  <c r="M5" i="11"/>
  <c r="L5" i="11"/>
  <c r="K5" i="11"/>
  <c r="J5" i="11"/>
  <c r="P5" i="11" s="1"/>
  <c r="P231" i="10"/>
  <c r="R231" i="10" s="1"/>
  <c r="P230" i="10"/>
  <c r="P229" i="10"/>
  <c r="R229" i="10" s="1"/>
  <c r="P228" i="10"/>
  <c r="R228" i="10" s="1"/>
  <c r="P227" i="10"/>
  <c r="P226" i="10"/>
  <c r="R226" i="10" s="1"/>
  <c r="P225" i="10"/>
  <c r="R225" i="10" s="1"/>
  <c r="P224" i="10"/>
  <c r="R224" i="10" s="1"/>
  <c r="P223" i="10"/>
  <c r="R223" i="10" s="1"/>
  <c r="P222" i="10"/>
  <c r="P221" i="10"/>
  <c r="R221" i="10" s="1"/>
  <c r="P220" i="10"/>
  <c r="R220" i="10" s="1"/>
  <c r="P219" i="10"/>
  <c r="P218" i="10"/>
  <c r="R218" i="10" s="1"/>
  <c r="P217" i="10"/>
  <c r="R217" i="10" s="1"/>
  <c r="P216" i="10"/>
  <c r="R216" i="10" s="1"/>
  <c r="P215" i="10"/>
  <c r="R215" i="10" s="1"/>
  <c r="P214" i="10"/>
  <c r="P213" i="10"/>
  <c r="R213" i="10" s="1"/>
  <c r="P212" i="10"/>
  <c r="R212" i="10" s="1"/>
  <c r="P211" i="10"/>
  <c r="P210" i="10"/>
  <c r="R210" i="10" s="1"/>
  <c r="P209" i="10"/>
  <c r="R209" i="10" s="1"/>
  <c r="P208" i="10"/>
  <c r="R208" i="10" s="1"/>
  <c r="P207" i="10"/>
  <c r="R207" i="10" s="1"/>
  <c r="P206" i="10"/>
  <c r="P205" i="10"/>
  <c r="R205" i="10" s="1"/>
  <c r="P204" i="10"/>
  <c r="R204" i="10" s="1"/>
  <c r="P203" i="10"/>
  <c r="P200" i="10"/>
  <c r="R200" i="10" s="1"/>
  <c r="P199" i="10"/>
  <c r="R199" i="10" s="1"/>
  <c r="P198" i="10"/>
  <c r="R198" i="10" s="1"/>
  <c r="P197" i="10"/>
  <c r="R197" i="10" s="1"/>
  <c r="P196" i="10"/>
  <c r="R196" i="10" s="1"/>
  <c r="P195" i="10"/>
  <c r="P194" i="10"/>
  <c r="R194" i="10" s="1"/>
  <c r="O191" i="10"/>
  <c r="N191" i="10"/>
  <c r="M191" i="10"/>
  <c r="L191" i="10"/>
  <c r="K191" i="10"/>
  <c r="J191" i="10"/>
  <c r="P191" i="10" s="1"/>
  <c r="O190" i="10"/>
  <c r="N190" i="10"/>
  <c r="M190" i="10"/>
  <c r="L190" i="10"/>
  <c r="K190" i="10"/>
  <c r="J190" i="10"/>
  <c r="P190" i="10" s="1"/>
  <c r="R190" i="10" s="1"/>
  <c r="O189" i="10"/>
  <c r="N189" i="10"/>
  <c r="M189" i="10"/>
  <c r="L189" i="10"/>
  <c r="K189" i="10"/>
  <c r="J189" i="10"/>
  <c r="P189" i="10" s="1"/>
  <c r="R189" i="10" s="1"/>
  <c r="O188" i="10"/>
  <c r="N188" i="10"/>
  <c r="M188" i="10"/>
  <c r="L188" i="10"/>
  <c r="K188" i="10"/>
  <c r="J188" i="10"/>
  <c r="P188" i="10" s="1"/>
  <c r="R188" i="10" s="1"/>
  <c r="O187" i="10"/>
  <c r="N187" i="10"/>
  <c r="M187" i="10"/>
  <c r="L187" i="10"/>
  <c r="K187" i="10"/>
  <c r="J187" i="10"/>
  <c r="P187" i="10" s="1"/>
  <c r="R187" i="10" s="1"/>
  <c r="O186" i="10"/>
  <c r="N186" i="10"/>
  <c r="M186" i="10"/>
  <c r="L186" i="10"/>
  <c r="K186" i="10"/>
  <c r="J186" i="10"/>
  <c r="P186" i="10" s="1"/>
  <c r="R186" i="10" s="1"/>
  <c r="O185" i="10"/>
  <c r="N185" i="10"/>
  <c r="M185" i="10"/>
  <c r="L185" i="10"/>
  <c r="K185" i="10"/>
  <c r="J185" i="10"/>
  <c r="P185" i="10" s="1"/>
  <c r="R185" i="10" s="1"/>
  <c r="O184" i="10"/>
  <c r="N184" i="10"/>
  <c r="M184" i="10"/>
  <c r="L184" i="10"/>
  <c r="K184" i="10"/>
  <c r="J184" i="10"/>
  <c r="P184" i="10" s="1"/>
  <c r="R184" i="10" s="1"/>
  <c r="O183" i="10"/>
  <c r="N183" i="10"/>
  <c r="M183" i="10"/>
  <c r="L183" i="10"/>
  <c r="K183" i="10"/>
  <c r="J183" i="10"/>
  <c r="P183" i="10" s="1"/>
  <c r="O180" i="10"/>
  <c r="N180" i="10"/>
  <c r="M180" i="10"/>
  <c r="L180" i="10"/>
  <c r="K180" i="10"/>
  <c r="J180" i="10"/>
  <c r="P180" i="10" s="1"/>
  <c r="O179" i="10"/>
  <c r="N179" i="10"/>
  <c r="M179" i="10"/>
  <c r="L179" i="10"/>
  <c r="K179" i="10"/>
  <c r="J179" i="10"/>
  <c r="P179" i="10" s="1"/>
  <c r="R179" i="10" s="1"/>
  <c r="O178" i="10"/>
  <c r="N178" i="10"/>
  <c r="M178" i="10"/>
  <c r="L178" i="10"/>
  <c r="K178" i="10"/>
  <c r="J178" i="10"/>
  <c r="P178" i="10" s="1"/>
  <c r="R178" i="10" s="1"/>
  <c r="O177" i="10"/>
  <c r="N177" i="10"/>
  <c r="M177" i="10"/>
  <c r="L177" i="10"/>
  <c r="K177" i="10"/>
  <c r="J177" i="10"/>
  <c r="P177" i="10" s="1"/>
  <c r="R177" i="10" s="1"/>
  <c r="O176" i="10"/>
  <c r="N176" i="10"/>
  <c r="M176" i="10"/>
  <c r="L176" i="10"/>
  <c r="K176" i="10"/>
  <c r="J176" i="10"/>
  <c r="P176" i="10" s="1"/>
  <c r="R176" i="10" s="1"/>
  <c r="O175" i="10"/>
  <c r="N175" i="10"/>
  <c r="M175" i="10"/>
  <c r="L175" i="10"/>
  <c r="K175" i="10"/>
  <c r="J175" i="10"/>
  <c r="P175" i="10" s="1"/>
  <c r="R175" i="10" s="1"/>
  <c r="O174" i="10"/>
  <c r="N174" i="10"/>
  <c r="M174" i="10"/>
  <c r="L174" i="10"/>
  <c r="K174" i="10"/>
  <c r="J174" i="10"/>
  <c r="P174" i="10" s="1"/>
  <c r="R174" i="10" s="1"/>
  <c r="O173" i="10"/>
  <c r="N173" i="10"/>
  <c r="M173" i="10"/>
  <c r="L173" i="10"/>
  <c r="K173" i="10"/>
  <c r="J173" i="10"/>
  <c r="P173" i="10" s="1"/>
  <c r="O172" i="10"/>
  <c r="N172" i="10"/>
  <c r="M172" i="10"/>
  <c r="L172" i="10"/>
  <c r="K172" i="10"/>
  <c r="J172" i="10"/>
  <c r="P172" i="10" s="1"/>
  <c r="O171" i="10"/>
  <c r="N171" i="10"/>
  <c r="M171" i="10"/>
  <c r="L171" i="10"/>
  <c r="K171" i="10"/>
  <c r="J171" i="10"/>
  <c r="P171" i="10" s="1"/>
  <c r="R171" i="10" s="1"/>
  <c r="O170" i="10"/>
  <c r="N170" i="10"/>
  <c r="M170" i="10"/>
  <c r="L170" i="10"/>
  <c r="K170" i="10"/>
  <c r="J170" i="10"/>
  <c r="P170" i="10" s="1"/>
  <c r="R170" i="10" s="1"/>
  <c r="O169" i="10"/>
  <c r="N169" i="10"/>
  <c r="M169" i="10"/>
  <c r="L169" i="10"/>
  <c r="K169" i="10"/>
  <c r="J169" i="10"/>
  <c r="P169" i="10" s="1"/>
  <c r="R169" i="10" s="1"/>
  <c r="O168" i="10"/>
  <c r="N168" i="10"/>
  <c r="M168" i="10"/>
  <c r="L168" i="10"/>
  <c r="K168" i="10"/>
  <c r="J168" i="10"/>
  <c r="P168" i="10" s="1"/>
  <c r="R168" i="10" s="1"/>
  <c r="O167" i="10"/>
  <c r="N167" i="10"/>
  <c r="M167" i="10"/>
  <c r="L167" i="10"/>
  <c r="K167" i="10"/>
  <c r="J167" i="10"/>
  <c r="P167" i="10" s="1"/>
  <c r="R167" i="10" s="1"/>
  <c r="O166" i="10"/>
  <c r="N166" i="10"/>
  <c r="M166" i="10"/>
  <c r="L166" i="10"/>
  <c r="K166" i="10"/>
  <c r="J166" i="10"/>
  <c r="P166" i="10" s="1"/>
  <c r="R166" i="10" s="1"/>
  <c r="O165" i="10"/>
  <c r="N165" i="10"/>
  <c r="M165" i="10"/>
  <c r="L165" i="10"/>
  <c r="K165" i="10"/>
  <c r="J165" i="10"/>
  <c r="P165" i="10" s="1"/>
  <c r="O164" i="10"/>
  <c r="N164" i="10"/>
  <c r="M164" i="10"/>
  <c r="L164" i="10"/>
  <c r="K164" i="10"/>
  <c r="J164" i="10"/>
  <c r="P164" i="10" s="1"/>
  <c r="O163" i="10"/>
  <c r="N163" i="10"/>
  <c r="M163" i="10"/>
  <c r="L163" i="10"/>
  <c r="K163" i="10"/>
  <c r="J163" i="10"/>
  <c r="P163" i="10" s="1"/>
  <c r="R163" i="10" s="1"/>
  <c r="O162" i="10"/>
  <c r="N162" i="10"/>
  <c r="M162" i="10"/>
  <c r="L162" i="10"/>
  <c r="K162" i="10"/>
  <c r="J162" i="10"/>
  <c r="P162" i="10" s="1"/>
  <c r="R162" i="10" s="1"/>
  <c r="O161" i="10"/>
  <c r="N161" i="10"/>
  <c r="M161" i="10"/>
  <c r="L161" i="10"/>
  <c r="K161" i="10"/>
  <c r="J161" i="10"/>
  <c r="P161" i="10" s="1"/>
  <c r="R161" i="10" s="1"/>
  <c r="O158" i="10"/>
  <c r="N158" i="10"/>
  <c r="M158" i="10"/>
  <c r="L158" i="10"/>
  <c r="K158" i="10"/>
  <c r="J158" i="10"/>
  <c r="P158" i="10" s="1"/>
  <c r="R158" i="10" s="1"/>
  <c r="O157" i="10"/>
  <c r="N157" i="10"/>
  <c r="M157" i="10"/>
  <c r="L157" i="10"/>
  <c r="K157" i="10"/>
  <c r="J157" i="10"/>
  <c r="P157" i="10" s="1"/>
  <c r="R157" i="10" s="1"/>
  <c r="O156" i="10"/>
  <c r="N156" i="10"/>
  <c r="M156" i="10"/>
  <c r="L156" i="10"/>
  <c r="K156" i="10"/>
  <c r="J156" i="10"/>
  <c r="P156" i="10" s="1"/>
  <c r="R156" i="10" s="1"/>
  <c r="O155" i="10"/>
  <c r="N155" i="10"/>
  <c r="M155" i="10"/>
  <c r="L155" i="10"/>
  <c r="K155" i="10"/>
  <c r="J155" i="10"/>
  <c r="P155" i="10" s="1"/>
  <c r="O154" i="10"/>
  <c r="N154" i="10"/>
  <c r="M154" i="10"/>
  <c r="L154" i="10"/>
  <c r="K154" i="10"/>
  <c r="J154" i="10"/>
  <c r="P154" i="10" s="1"/>
  <c r="R154" i="10" s="1"/>
  <c r="O153" i="10"/>
  <c r="N153" i="10"/>
  <c r="M153" i="10"/>
  <c r="L153" i="10"/>
  <c r="K153" i="10"/>
  <c r="J153" i="10"/>
  <c r="P153" i="10" s="1"/>
  <c r="R153" i="10" s="1"/>
  <c r="O152" i="10"/>
  <c r="N152" i="10"/>
  <c r="M152" i="10"/>
  <c r="L152" i="10"/>
  <c r="K152" i="10"/>
  <c r="J152" i="10"/>
  <c r="P152" i="10" s="1"/>
  <c r="R152" i="10" s="1"/>
  <c r="O151" i="10"/>
  <c r="N151" i="10"/>
  <c r="M151" i="10"/>
  <c r="L151" i="10"/>
  <c r="K151" i="10"/>
  <c r="J151" i="10"/>
  <c r="P151" i="10" s="1"/>
  <c r="R151" i="10" s="1"/>
  <c r="P150" i="10"/>
  <c r="R150" i="10" s="1"/>
  <c r="O149" i="10"/>
  <c r="N149" i="10"/>
  <c r="M149" i="10"/>
  <c r="L149" i="10"/>
  <c r="K149" i="10"/>
  <c r="J149" i="10"/>
  <c r="P149" i="10" s="1"/>
  <c r="O146" i="10"/>
  <c r="N146" i="10"/>
  <c r="M146" i="10"/>
  <c r="L146" i="10"/>
  <c r="K146" i="10"/>
  <c r="J146" i="10"/>
  <c r="P146" i="10" s="1"/>
  <c r="R146" i="10" s="1"/>
  <c r="O145" i="10"/>
  <c r="N145" i="10"/>
  <c r="M145" i="10"/>
  <c r="L145" i="10"/>
  <c r="K145" i="10"/>
  <c r="J145" i="10"/>
  <c r="P145" i="10" s="1"/>
  <c r="O144" i="10"/>
  <c r="N144" i="10"/>
  <c r="M144" i="10"/>
  <c r="L144" i="10"/>
  <c r="K144" i="10"/>
  <c r="J144" i="10"/>
  <c r="P144" i="10" s="1"/>
  <c r="O143" i="10"/>
  <c r="N143" i="10"/>
  <c r="M143" i="10"/>
  <c r="L143" i="10"/>
  <c r="K143" i="10"/>
  <c r="J143" i="10"/>
  <c r="P143" i="10" s="1"/>
  <c r="R143" i="10" s="1"/>
  <c r="O142" i="10"/>
  <c r="N142" i="10"/>
  <c r="M142" i="10"/>
  <c r="L142" i="10"/>
  <c r="K142" i="10"/>
  <c r="J142" i="10"/>
  <c r="P142" i="10" s="1"/>
  <c r="R142" i="10" s="1"/>
  <c r="O141" i="10"/>
  <c r="N141" i="10"/>
  <c r="M141" i="10"/>
  <c r="L141" i="10"/>
  <c r="K141" i="10"/>
  <c r="J141" i="10"/>
  <c r="P141" i="10" s="1"/>
  <c r="R141" i="10" s="1"/>
  <c r="O140" i="10"/>
  <c r="N140" i="10"/>
  <c r="M140" i="10"/>
  <c r="L140" i="10"/>
  <c r="K140" i="10"/>
  <c r="J140" i="10"/>
  <c r="P140" i="10" s="1"/>
  <c r="R140" i="10" s="1"/>
  <c r="O139" i="10"/>
  <c r="N139" i="10"/>
  <c r="M139" i="10"/>
  <c r="L139" i="10"/>
  <c r="K139" i="10"/>
  <c r="J139" i="10"/>
  <c r="P139" i="10" s="1"/>
  <c r="O138" i="10"/>
  <c r="N138" i="10"/>
  <c r="M138" i="10"/>
  <c r="L138" i="10"/>
  <c r="K138" i="10"/>
  <c r="J138" i="10"/>
  <c r="P138" i="10" s="1"/>
  <c r="R138" i="10" s="1"/>
  <c r="O137" i="10"/>
  <c r="N137" i="10"/>
  <c r="M137" i="10"/>
  <c r="L137" i="10"/>
  <c r="K137" i="10"/>
  <c r="J137" i="10"/>
  <c r="P137" i="10" s="1"/>
  <c r="O136" i="10"/>
  <c r="N136" i="10"/>
  <c r="M136" i="10"/>
  <c r="L136" i="10"/>
  <c r="K136" i="10"/>
  <c r="J136" i="10"/>
  <c r="P136" i="10" s="1"/>
  <c r="O135" i="10"/>
  <c r="N135" i="10"/>
  <c r="M135" i="10"/>
  <c r="L135" i="10"/>
  <c r="K135" i="10"/>
  <c r="J135" i="10"/>
  <c r="P135" i="10" s="1"/>
  <c r="R135" i="10" s="1"/>
  <c r="O134" i="10"/>
  <c r="N134" i="10"/>
  <c r="M134" i="10"/>
  <c r="L134" i="10"/>
  <c r="K134" i="10"/>
  <c r="J134" i="10"/>
  <c r="P134" i="10" s="1"/>
  <c r="R134" i="10" s="1"/>
  <c r="O133" i="10"/>
  <c r="N133" i="10"/>
  <c r="M133" i="10"/>
  <c r="L133" i="10"/>
  <c r="K133" i="10"/>
  <c r="J133" i="10"/>
  <c r="P133" i="10" s="1"/>
  <c r="R133" i="10" s="1"/>
  <c r="O132" i="10"/>
  <c r="N132" i="10"/>
  <c r="M132" i="10"/>
  <c r="L132" i="10"/>
  <c r="K132" i="10"/>
  <c r="J132" i="10"/>
  <c r="P132" i="10" s="1"/>
  <c r="R132" i="10" s="1"/>
  <c r="O131" i="10"/>
  <c r="N131" i="10"/>
  <c r="M131" i="10"/>
  <c r="L131" i="10"/>
  <c r="K131" i="10"/>
  <c r="J131" i="10"/>
  <c r="P131" i="10" s="1"/>
  <c r="O130" i="10"/>
  <c r="N130" i="10"/>
  <c r="M130" i="10"/>
  <c r="L130" i="10"/>
  <c r="K130" i="10"/>
  <c r="J130" i="10"/>
  <c r="P130" i="10" s="1"/>
  <c r="R130" i="10" s="1"/>
  <c r="O129" i="10"/>
  <c r="N129" i="10"/>
  <c r="M129" i="10"/>
  <c r="L129" i="10"/>
  <c r="K129" i="10"/>
  <c r="J129" i="10"/>
  <c r="P129" i="10" s="1"/>
  <c r="O128" i="10"/>
  <c r="N128" i="10"/>
  <c r="M128" i="10"/>
  <c r="L128" i="10"/>
  <c r="K128" i="10"/>
  <c r="J128" i="10"/>
  <c r="P128" i="10" s="1"/>
  <c r="O127" i="10"/>
  <c r="N127" i="10"/>
  <c r="M127" i="10"/>
  <c r="L127" i="10"/>
  <c r="K127" i="10"/>
  <c r="J127" i="10"/>
  <c r="P127" i="10" s="1"/>
  <c r="R127" i="10" s="1"/>
  <c r="O126" i="10"/>
  <c r="N126" i="10"/>
  <c r="M126" i="10"/>
  <c r="L126" i="10"/>
  <c r="K126" i="10"/>
  <c r="J126" i="10"/>
  <c r="P126" i="10" s="1"/>
  <c r="R126" i="10" s="1"/>
  <c r="O125" i="10"/>
  <c r="N125" i="10"/>
  <c r="M125" i="10"/>
  <c r="L125" i="10"/>
  <c r="K125" i="10"/>
  <c r="J125" i="10"/>
  <c r="P125" i="10" s="1"/>
  <c r="R125" i="10" s="1"/>
  <c r="O124" i="10"/>
  <c r="N124" i="10"/>
  <c r="M124" i="10"/>
  <c r="L124" i="10"/>
  <c r="K124" i="10"/>
  <c r="J124" i="10"/>
  <c r="P124" i="10" s="1"/>
  <c r="R124" i="10" s="1"/>
  <c r="O121" i="10"/>
  <c r="N121" i="10"/>
  <c r="M121" i="10"/>
  <c r="L121" i="10"/>
  <c r="K121" i="10"/>
  <c r="J121" i="10"/>
  <c r="P121" i="10" s="1"/>
  <c r="O120" i="10"/>
  <c r="N120" i="10"/>
  <c r="M120" i="10"/>
  <c r="L120" i="10"/>
  <c r="K120" i="10"/>
  <c r="J120" i="10"/>
  <c r="P120" i="10" s="1"/>
  <c r="R120" i="10" s="1"/>
  <c r="O117" i="10"/>
  <c r="N117" i="10"/>
  <c r="M117" i="10"/>
  <c r="L117" i="10"/>
  <c r="K117" i="10"/>
  <c r="J117" i="10"/>
  <c r="P117" i="10" s="1"/>
  <c r="O116" i="10"/>
  <c r="N116" i="10"/>
  <c r="M116" i="10"/>
  <c r="L116" i="10"/>
  <c r="K116" i="10"/>
  <c r="J116" i="10"/>
  <c r="P116" i="10" s="1"/>
  <c r="R116" i="10" s="1"/>
  <c r="O115" i="10"/>
  <c r="N115" i="10"/>
  <c r="M115" i="10"/>
  <c r="L115" i="10"/>
  <c r="K115" i="10"/>
  <c r="J115" i="10"/>
  <c r="P115" i="10" s="1"/>
  <c r="R115" i="10" s="1"/>
  <c r="O114" i="10"/>
  <c r="N114" i="10"/>
  <c r="M114" i="10"/>
  <c r="L114" i="10"/>
  <c r="K114" i="10"/>
  <c r="J114" i="10"/>
  <c r="P114" i="10" s="1"/>
  <c r="R114" i="10" s="1"/>
  <c r="O113" i="10"/>
  <c r="N113" i="10"/>
  <c r="M113" i="10"/>
  <c r="L113" i="10"/>
  <c r="K113" i="10"/>
  <c r="J113" i="10"/>
  <c r="P113" i="10" s="1"/>
  <c r="R113" i="10" s="1"/>
  <c r="O112" i="10"/>
  <c r="N112" i="10"/>
  <c r="M112" i="10"/>
  <c r="L112" i="10"/>
  <c r="K112" i="10"/>
  <c r="J112" i="10"/>
  <c r="P112" i="10" s="1"/>
  <c r="R112" i="10" s="1"/>
  <c r="O111" i="10"/>
  <c r="N111" i="10"/>
  <c r="M111" i="10"/>
  <c r="L111" i="10"/>
  <c r="K111" i="10"/>
  <c r="J111" i="10"/>
  <c r="P111" i="10" s="1"/>
  <c r="R111" i="10" s="1"/>
  <c r="O110" i="10"/>
  <c r="N110" i="10"/>
  <c r="M110" i="10"/>
  <c r="L110" i="10"/>
  <c r="K110" i="10"/>
  <c r="J110" i="10"/>
  <c r="P110" i="10" s="1"/>
  <c r="R110" i="10" s="1"/>
  <c r="O109" i="10"/>
  <c r="N109" i="10"/>
  <c r="M109" i="10"/>
  <c r="L109" i="10"/>
  <c r="K109" i="10"/>
  <c r="J109" i="10"/>
  <c r="P109" i="10" s="1"/>
  <c r="O108" i="10"/>
  <c r="N108" i="10"/>
  <c r="M108" i="10"/>
  <c r="L108" i="10"/>
  <c r="K108" i="10"/>
  <c r="J108" i="10"/>
  <c r="P108" i="10" s="1"/>
  <c r="R108" i="10" s="1"/>
  <c r="O107" i="10"/>
  <c r="N107" i="10"/>
  <c r="M107" i="10"/>
  <c r="L107" i="10"/>
  <c r="K107" i="10"/>
  <c r="J107" i="10"/>
  <c r="P107" i="10" s="1"/>
  <c r="R107" i="10" s="1"/>
  <c r="O106" i="10"/>
  <c r="N106" i="10"/>
  <c r="M106" i="10"/>
  <c r="L106" i="10"/>
  <c r="K106" i="10"/>
  <c r="J106" i="10"/>
  <c r="P106" i="10" s="1"/>
  <c r="R106" i="10" s="1"/>
  <c r="O105" i="10"/>
  <c r="N105" i="10"/>
  <c r="M105" i="10"/>
  <c r="L105" i="10"/>
  <c r="K105" i="10"/>
  <c r="J105" i="10"/>
  <c r="P105" i="10" s="1"/>
  <c r="R105" i="10" s="1"/>
  <c r="O104" i="10"/>
  <c r="N104" i="10"/>
  <c r="M104" i="10"/>
  <c r="L104" i="10"/>
  <c r="K104" i="10"/>
  <c r="J104" i="10"/>
  <c r="P104" i="10" s="1"/>
  <c r="R104" i="10" s="1"/>
  <c r="O103" i="10"/>
  <c r="N103" i="10"/>
  <c r="M103" i="10"/>
  <c r="L103" i="10"/>
  <c r="K103" i="10"/>
  <c r="J103" i="10"/>
  <c r="P103" i="10" s="1"/>
  <c r="R103" i="10" s="1"/>
  <c r="O102" i="10"/>
  <c r="N102" i="10"/>
  <c r="M102" i="10"/>
  <c r="L102" i="10"/>
  <c r="K102" i="10"/>
  <c r="J102" i="10"/>
  <c r="P102" i="10" s="1"/>
  <c r="R102" i="10" s="1"/>
  <c r="O101" i="10"/>
  <c r="N101" i="10"/>
  <c r="M101" i="10"/>
  <c r="L101" i="10"/>
  <c r="K101" i="10"/>
  <c r="J101" i="10"/>
  <c r="P101" i="10" s="1"/>
  <c r="O98" i="10"/>
  <c r="N98" i="10"/>
  <c r="M98" i="10"/>
  <c r="L98" i="10"/>
  <c r="K98" i="10"/>
  <c r="J98" i="10"/>
  <c r="P98" i="10" s="1"/>
  <c r="R98" i="10" s="1"/>
  <c r="O97" i="10"/>
  <c r="N97" i="10"/>
  <c r="M97" i="10"/>
  <c r="L97" i="10"/>
  <c r="K97" i="10"/>
  <c r="J97" i="10"/>
  <c r="P97" i="10" s="1"/>
  <c r="R97" i="10" s="1"/>
  <c r="O96" i="10"/>
  <c r="N96" i="10"/>
  <c r="M96" i="10"/>
  <c r="L96" i="10"/>
  <c r="K96" i="10"/>
  <c r="J96" i="10"/>
  <c r="P96" i="10" s="1"/>
  <c r="R96" i="10" s="1"/>
  <c r="O95" i="10"/>
  <c r="N95" i="10"/>
  <c r="M95" i="10"/>
  <c r="L95" i="10"/>
  <c r="K95" i="10"/>
  <c r="J95" i="10"/>
  <c r="P95" i="10" s="1"/>
  <c r="R95" i="10" s="1"/>
  <c r="O94" i="10"/>
  <c r="N94" i="10"/>
  <c r="M94" i="10"/>
  <c r="L94" i="10"/>
  <c r="K94" i="10"/>
  <c r="J94" i="10"/>
  <c r="P94" i="10" s="1"/>
  <c r="R94" i="10" s="1"/>
  <c r="O93" i="10"/>
  <c r="N93" i="10"/>
  <c r="M93" i="10"/>
  <c r="L93" i="10"/>
  <c r="K93" i="10"/>
  <c r="J93" i="10"/>
  <c r="P93" i="10" s="1"/>
  <c r="O92" i="10"/>
  <c r="N92" i="10"/>
  <c r="M92" i="10"/>
  <c r="L92" i="10"/>
  <c r="K92" i="10"/>
  <c r="J92" i="10"/>
  <c r="P92" i="10" s="1"/>
  <c r="R92" i="10" s="1"/>
  <c r="O91" i="10"/>
  <c r="N91" i="10"/>
  <c r="M91" i="10"/>
  <c r="L91" i="10"/>
  <c r="K91" i="10"/>
  <c r="J91" i="10"/>
  <c r="P91" i="10" s="1"/>
  <c r="O90" i="10"/>
  <c r="N90" i="10"/>
  <c r="M90" i="10"/>
  <c r="L90" i="10"/>
  <c r="K90" i="10"/>
  <c r="J90" i="10"/>
  <c r="P90" i="10" s="1"/>
  <c r="R90" i="10" s="1"/>
  <c r="O89" i="10"/>
  <c r="N89" i="10"/>
  <c r="M89" i="10"/>
  <c r="L89" i="10"/>
  <c r="K89" i="10"/>
  <c r="J89" i="10"/>
  <c r="P89" i="10" s="1"/>
  <c r="R89" i="10" s="1"/>
  <c r="O88" i="10"/>
  <c r="N88" i="10"/>
  <c r="M88" i="10"/>
  <c r="L88" i="10"/>
  <c r="K88" i="10"/>
  <c r="J88" i="10"/>
  <c r="P88" i="10" s="1"/>
  <c r="R88" i="10" s="1"/>
  <c r="O87" i="10"/>
  <c r="N87" i="10"/>
  <c r="M87" i="10"/>
  <c r="L87" i="10"/>
  <c r="K87" i="10"/>
  <c r="J87" i="10"/>
  <c r="P87" i="10" s="1"/>
  <c r="R87" i="10" s="1"/>
  <c r="O86" i="10"/>
  <c r="N86" i="10"/>
  <c r="M86" i="10"/>
  <c r="L86" i="10"/>
  <c r="K86" i="10"/>
  <c r="J86" i="10"/>
  <c r="P86" i="10" s="1"/>
  <c r="R86" i="10" s="1"/>
  <c r="O85" i="10"/>
  <c r="N85" i="10"/>
  <c r="M85" i="10"/>
  <c r="L85" i="10"/>
  <c r="K85" i="10"/>
  <c r="J85" i="10"/>
  <c r="P85" i="10" s="1"/>
  <c r="O84" i="10"/>
  <c r="N84" i="10"/>
  <c r="M84" i="10"/>
  <c r="L84" i="10"/>
  <c r="K84" i="10"/>
  <c r="J84" i="10"/>
  <c r="P84" i="10" s="1"/>
  <c r="R84" i="10" s="1"/>
  <c r="O83" i="10"/>
  <c r="N83" i="10"/>
  <c r="M83" i="10"/>
  <c r="L83" i="10"/>
  <c r="K83" i="10"/>
  <c r="J83" i="10"/>
  <c r="P83" i="10" s="1"/>
  <c r="O82" i="10"/>
  <c r="N82" i="10"/>
  <c r="M82" i="10"/>
  <c r="L82" i="10"/>
  <c r="K82" i="10"/>
  <c r="J82" i="10"/>
  <c r="P82" i="10" s="1"/>
  <c r="R82" i="10" s="1"/>
  <c r="O81" i="10"/>
  <c r="N81" i="10"/>
  <c r="M81" i="10"/>
  <c r="L81" i="10"/>
  <c r="K81" i="10"/>
  <c r="J81" i="10"/>
  <c r="P81" i="10" s="1"/>
  <c r="R81" i="10" s="1"/>
  <c r="O78" i="10"/>
  <c r="N78" i="10"/>
  <c r="M78" i="10"/>
  <c r="L78" i="10"/>
  <c r="K78" i="10"/>
  <c r="J78" i="10"/>
  <c r="P78" i="10" s="1"/>
  <c r="R78" i="10" s="1"/>
  <c r="O77" i="10"/>
  <c r="N77" i="10"/>
  <c r="M77" i="10"/>
  <c r="L77" i="10"/>
  <c r="K77" i="10"/>
  <c r="J77" i="10"/>
  <c r="P77" i="10" s="1"/>
  <c r="R77" i="10" s="1"/>
  <c r="O76" i="10"/>
  <c r="N76" i="10"/>
  <c r="M76" i="10"/>
  <c r="L76" i="10"/>
  <c r="K76" i="10"/>
  <c r="J76" i="10"/>
  <c r="P76" i="10" s="1"/>
  <c r="R76" i="10" s="1"/>
  <c r="O75" i="10"/>
  <c r="N75" i="10"/>
  <c r="M75" i="10"/>
  <c r="L75" i="10"/>
  <c r="K75" i="10"/>
  <c r="J75" i="10"/>
  <c r="P75" i="10" s="1"/>
  <c r="O74" i="10"/>
  <c r="N74" i="10"/>
  <c r="M74" i="10"/>
  <c r="L74" i="10"/>
  <c r="K74" i="10"/>
  <c r="J74" i="10"/>
  <c r="P74" i="10" s="1"/>
  <c r="R74" i="10" s="1"/>
  <c r="O73" i="10"/>
  <c r="N73" i="10"/>
  <c r="M73" i="10"/>
  <c r="L73" i="10"/>
  <c r="K73" i="10"/>
  <c r="J73" i="10"/>
  <c r="P73" i="10" s="1"/>
  <c r="O72" i="10"/>
  <c r="N72" i="10"/>
  <c r="M72" i="10"/>
  <c r="L72" i="10"/>
  <c r="K72" i="10"/>
  <c r="J72" i="10"/>
  <c r="P72" i="10" s="1"/>
  <c r="O71" i="10"/>
  <c r="N71" i="10"/>
  <c r="M71" i="10"/>
  <c r="L71" i="10"/>
  <c r="K71" i="10"/>
  <c r="J71" i="10"/>
  <c r="P71" i="10" s="1"/>
  <c r="R71" i="10" s="1"/>
  <c r="O70" i="10"/>
  <c r="N70" i="10"/>
  <c r="M70" i="10"/>
  <c r="L70" i="10"/>
  <c r="K70" i="10"/>
  <c r="J70" i="10"/>
  <c r="P70" i="10" s="1"/>
  <c r="R70" i="10" s="1"/>
  <c r="O69" i="10"/>
  <c r="N69" i="10"/>
  <c r="M69" i="10"/>
  <c r="L69" i="10"/>
  <c r="K69" i="10"/>
  <c r="J69" i="10"/>
  <c r="P69" i="10" s="1"/>
  <c r="R69" i="10" s="1"/>
  <c r="O68" i="10"/>
  <c r="N68" i="10"/>
  <c r="M68" i="10"/>
  <c r="L68" i="10"/>
  <c r="K68" i="10"/>
  <c r="J68" i="10"/>
  <c r="P68" i="10" s="1"/>
  <c r="R68" i="10" s="1"/>
  <c r="O67" i="10"/>
  <c r="N67" i="10"/>
  <c r="M67" i="10"/>
  <c r="L67" i="10"/>
  <c r="K67" i="10"/>
  <c r="J67" i="10"/>
  <c r="P67" i="10" s="1"/>
  <c r="O64" i="10"/>
  <c r="N64" i="10"/>
  <c r="M64" i="10"/>
  <c r="L64" i="10"/>
  <c r="K64" i="10"/>
  <c r="J64" i="10"/>
  <c r="P64" i="10" s="1"/>
  <c r="R64" i="10" s="1"/>
  <c r="O63" i="10"/>
  <c r="N63" i="10"/>
  <c r="M63" i="10"/>
  <c r="L63" i="10"/>
  <c r="K63" i="10"/>
  <c r="J63" i="10"/>
  <c r="P63" i="10" s="1"/>
  <c r="O62" i="10"/>
  <c r="N62" i="10"/>
  <c r="M62" i="10"/>
  <c r="L62" i="10"/>
  <c r="K62" i="10"/>
  <c r="J62" i="10"/>
  <c r="P62" i="10" s="1"/>
  <c r="R62" i="10" s="1"/>
  <c r="O61" i="10"/>
  <c r="N61" i="10"/>
  <c r="M61" i="10"/>
  <c r="L61" i="10"/>
  <c r="K61" i="10"/>
  <c r="J61" i="10"/>
  <c r="P61" i="10" s="1"/>
  <c r="O60" i="10"/>
  <c r="N60" i="10"/>
  <c r="M60" i="10"/>
  <c r="L60" i="10"/>
  <c r="K60" i="10"/>
  <c r="J60" i="10"/>
  <c r="P60" i="10" s="1"/>
  <c r="R60" i="10" s="1"/>
  <c r="O59" i="10"/>
  <c r="N59" i="10"/>
  <c r="M59" i="10"/>
  <c r="L59" i="10"/>
  <c r="K59" i="10"/>
  <c r="J59" i="10"/>
  <c r="P59" i="10" s="1"/>
  <c r="R59" i="10" s="1"/>
  <c r="O58" i="10"/>
  <c r="N58" i="10"/>
  <c r="M58" i="10"/>
  <c r="L58" i="10"/>
  <c r="K58" i="10"/>
  <c r="J58" i="10"/>
  <c r="P58" i="10" s="1"/>
  <c r="R58" i="10" s="1"/>
  <c r="O57" i="10"/>
  <c r="N57" i="10"/>
  <c r="M57" i="10"/>
  <c r="L57" i="10"/>
  <c r="K57" i="10"/>
  <c r="J57" i="10"/>
  <c r="P57" i="10" s="1"/>
  <c r="O56" i="10"/>
  <c r="N56" i="10"/>
  <c r="M56" i="10"/>
  <c r="L56" i="10"/>
  <c r="K56" i="10"/>
  <c r="J56" i="10"/>
  <c r="P56" i="10" s="1"/>
  <c r="R56" i="10" s="1"/>
  <c r="O55" i="10"/>
  <c r="N55" i="10"/>
  <c r="M55" i="10"/>
  <c r="L55" i="10"/>
  <c r="K55" i="10"/>
  <c r="J55" i="10"/>
  <c r="P55" i="10" s="1"/>
  <c r="O54" i="10"/>
  <c r="N54" i="10"/>
  <c r="M54" i="10"/>
  <c r="L54" i="10"/>
  <c r="K54" i="10"/>
  <c r="J54" i="10"/>
  <c r="P54" i="10" s="1"/>
  <c r="R54" i="10" s="1"/>
  <c r="O53" i="10"/>
  <c r="N53" i="10"/>
  <c r="M53" i="10"/>
  <c r="L53" i="10"/>
  <c r="K53" i="10"/>
  <c r="J53" i="10"/>
  <c r="P53" i="10" s="1"/>
  <c r="O52" i="10"/>
  <c r="N52" i="10"/>
  <c r="M52" i="10"/>
  <c r="L52" i="10"/>
  <c r="K52" i="10"/>
  <c r="J52" i="10"/>
  <c r="P52" i="10" s="1"/>
  <c r="R52" i="10" s="1"/>
  <c r="O49" i="10"/>
  <c r="N49" i="10"/>
  <c r="M49" i="10"/>
  <c r="L49" i="10"/>
  <c r="K49" i="10"/>
  <c r="J49" i="10"/>
  <c r="P49" i="10" s="1"/>
  <c r="R49" i="10" s="1"/>
  <c r="O48" i="10"/>
  <c r="N48" i="10"/>
  <c r="M48" i="10"/>
  <c r="L48" i="10"/>
  <c r="K48" i="10"/>
  <c r="J48" i="10"/>
  <c r="P48" i="10" s="1"/>
  <c r="R48" i="10" s="1"/>
  <c r="O47" i="10"/>
  <c r="N47" i="10"/>
  <c r="M47" i="10"/>
  <c r="L47" i="10"/>
  <c r="K47" i="10"/>
  <c r="J47" i="10"/>
  <c r="P47" i="10" s="1"/>
  <c r="O46" i="10"/>
  <c r="N46" i="10"/>
  <c r="M46" i="10"/>
  <c r="L46" i="10"/>
  <c r="K46" i="10"/>
  <c r="J46" i="10"/>
  <c r="P46" i="10" s="1"/>
  <c r="O45" i="10"/>
  <c r="N45" i="10"/>
  <c r="M45" i="10"/>
  <c r="L45" i="10"/>
  <c r="K45" i="10"/>
  <c r="J45" i="10"/>
  <c r="P45" i="10" s="1"/>
  <c r="O44" i="10"/>
  <c r="N44" i="10"/>
  <c r="M44" i="10"/>
  <c r="L44" i="10"/>
  <c r="K44" i="10"/>
  <c r="J44" i="10"/>
  <c r="P44" i="10" s="1"/>
  <c r="R44" i="10" s="1"/>
  <c r="O43" i="10"/>
  <c r="N43" i="10"/>
  <c r="M43" i="10"/>
  <c r="L43" i="10"/>
  <c r="K43" i="10"/>
  <c r="J43" i="10"/>
  <c r="P43" i="10" s="1"/>
  <c r="O42" i="10"/>
  <c r="N42" i="10"/>
  <c r="M42" i="10"/>
  <c r="L42" i="10"/>
  <c r="K42" i="10"/>
  <c r="J42" i="10"/>
  <c r="P42" i="10" s="1"/>
  <c r="R42" i="10" s="1"/>
  <c r="O41" i="10"/>
  <c r="N41" i="10"/>
  <c r="M41" i="10"/>
  <c r="L41" i="10"/>
  <c r="K41" i="10"/>
  <c r="J41" i="10"/>
  <c r="P41" i="10" s="1"/>
  <c r="R41" i="10" s="1"/>
  <c r="O40" i="10"/>
  <c r="N40" i="10"/>
  <c r="M40" i="10"/>
  <c r="L40" i="10"/>
  <c r="K40" i="10"/>
  <c r="J40" i="10"/>
  <c r="P40" i="10" s="1"/>
  <c r="R40" i="10" s="1"/>
  <c r="O39" i="10"/>
  <c r="N39" i="10"/>
  <c r="M39" i="10"/>
  <c r="L39" i="10"/>
  <c r="K39" i="10"/>
  <c r="J39" i="10"/>
  <c r="P39" i="10" s="1"/>
  <c r="O38" i="10"/>
  <c r="N38" i="10"/>
  <c r="M38" i="10"/>
  <c r="L38" i="10"/>
  <c r="K38" i="10"/>
  <c r="J38" i="10"/>
  <c r="P38" i="10" s="1"/>
  <c r="O37" i="10"/>
  <c r="N37" i="10"/>
  <c r="M37" i="10"/>
  <c r="L37" i="10"/>
  <c r="K37" i="10"/>
  <c r="J37" i="10"/>
  <c r="P37" i="10" s="1"/>
  <c r="O36" i="10"/>
  <c r="N36" i="10"/>
  <c r="M36" i="10"/>
  <c r="L36" i="10"/>
  <c r="K36" i="10"/>
  <c r="J36" i="10"/>
  <c r="P36" i="10" s="1"/>
  <c r="R36" i="10" s="1"/>
  <c r="O35" i="10"/>
  <c r="N35" i="10"/>
  <c r="M35" i="10"/>
  <c r="L35" i="10"/>
  <c r="K35" i="10"/>
  <c r="J35" i="10"/>
  <c r="P35" i="10" s="1"/>
  <c r="O32" i="10"/>
  <c r="N32" i="10"/>
  <c r="M32" i="10"/>
  <c r="L32" i="10"/>
  <c r="K32" i="10"/>
  <c r="J32" i="10"/>
  <c r="P32" i="10" s="1"/>
  <c r="R32" i="10" s="1"/>
  <c r="O31" i="10"/>
  <c r="N31" i="10"/>
  <c r="M31" i="10"/>
  <c r="L31" i="10"/>
  <c r="K31" i="10"/>
  <c r="J31" i="10"/>
  <c r="P31" i="10" s="1"/>
  <c r="R31" i="10" s="1"/>
  <c r="O30" i="10"/>
  <c r="N30" i="10"/>
  <c r="M30" i="10"/>
  <c r="L30" i="10"/>
  <c r="K30" i="10"/>
  <c r="J30" i="10"/>
  <c r="P30" i="10" s="1"/>
  <c r="R30" i="10" s="1"/>
  <c r="O29" i="10"/>
  <c r="N29" i="10"/>
  <c r="M29" i="10"/>
  <c r="L29" i="10"/>
  <c r="K29" i="10"/>
  <c r="J29" i="10"/>
  <c r="P29" i="10" s="1"/>
  <c r="O28" i="10"/>
  <c r="N28" i="10"/>
  <c r="M28" i="10"/>
  <c r="L28" i="10"/>
  <c r="K28" i="10"/>
  <c r="J28" i="10"/>
  <c r="P28" i="10" s="1"/>
  <c r="O25" i="10"/>
  <c r="N25" i="10"/>
  <c r="M25" i="10"/>
  <c r="L25" i="10"/>
  <c r="K25" i="10"/>
  <c r="J25" i="10"/>
  <c r="P25" i="10" s="1"/>
  <c r="R25" i="10" s="1"/>
  <c r="O24" i="10"/>
  <c r="N24" i="10"/>
  <c r="M24" i="10"/>
  <c r="L24" i="10"/>
  <c r="K24" i="10"/>
  <c r="J24" i="10"/>
  <c r="P24" i="10" s="1"/>
  <c r="R24" i="10" s="1"/>
  <c r="O23" i="10"/>
  <c r="N23" i="10"/>
  <c r="M23" i="10"/>
  <c r="L23" i="10"/>
  <c r="K23" i="10"/>
  <c r="J23" i="10"/>
  <c r="P23" i="10" s="1"/>
  <c r="R23" i="10" s="1"/>
  <c r="O22" i="10"/>
  <c r="N22" i="10"/>
  <c r="M22" i="10"/>
  <c r="L22" i="10"/>
  <c r="K22" i="10"/>
  <c r="J22" i="10"/>
  <c r="P22" i="10" s="1"/>
  <c r="O21" i="10"/>
  <c r="N21" i="10"/>
  <c r="M21" i="10"/>
  <c r="L21" i="10"/>
  <c r="K21" i="10"/>
  <c r="J21" i="10"/>
  <c r="P21" i="10" s="1"/>
  <c r="O18" i="10"/>
  <c r="N18" i="10"/>
  <c r="M18" i="10"/>
  <c r="L18" i="10"/>
  <c r="K18" i="10"/>
  <c r="J18" i="10"/>
  <c r="P18" i="10" s="1"/>
  <c r="R18" i="10" s="1"/>
  <c r="O17" i="10"/>
  <c r="N17" i="10"/>
  <c r="M17" i="10"/>
  <c r="L17" i="10"/>
  <c r="K17" i="10"/>
  <c r="J17" i="10"/>
  <c r="P17" i="10" s="1"/>
  <c r="R17" i="10" s="1"/>
  <c r="O16" i="10"/>
  <c r="N16" i="10"/>
  <c r="M16" i="10"/>
  <c r="L16" i="10"/>
  <c r="K16" i="10"/>
  <c r="J16" i="10"/>
  <c r="P16" i="10" s="1"/>
  <c r="R16" i="10" s="1"/>
  <c r="O15" i="10"/>
  <c r="N15" i="10"/>
  <c r="M15" i="10"/>
  <c r="L15" i="10"/>
  <c r="K15" i="10"/>
  <c r="J15" i="10"/>
  <c r="P15" i="10" s="1"/>
  <c r="O14" i="10"/>
  <c r="N14" i="10"/>
  <c r="M14" i="10"/>
  <c r="L14" i="10"/>
  <c r="K14" i="10"/>
  <c r="J14" i="10"/>
  <c r="P14" i="10" s="1"/>
  <c r="R14" i="10" s="1"/>
  <c r="O13" i="10"/>
  <c r="N13" i="10"/>
  <c r="M13" i="10"/>
  <c r="L13" i="10"/>
  <c r="K13" i="10"/>
  <c r="J13" i="10"/>
  <c r="P13" i="10" s="1"/>
  <c r="R13" i="10" s="1"/>
  <c r="O12" i="10"/>
  <c r="N12" i="10"/>
  <c r="M12" i="10"/>
  <c r="L12" i="10"/>
  <c r="K12" i="10"/>
  <c r="J12" i="10"/>
  <c r="P12" i="10" s="1"/>
  <c r="O9" i="10"/>
  <c r="N9" i="10"/>
  <c r="M9" i="10"/>
  <c r="L9" i="10"/>
  <c r="K9" i="10"/>
  <c r="J9" i="10"/>
  <c r="P9" i="10" s="1"/>
  <c r="R9" i="10" s="1"/>
  <c r="O8" i="10"/>
  <c r="N8" i="10"/>
  <c r="M8" i="10"/>
  <c r="L8" i="10"/>
  <c r="K8" i="10"/>
  <c r="J8" i="10"/>
  <c r="P8" i="10" s="1"/>
  <c r="R8" i="10" s="1"/>
  <c r="O7" i="10"/>
  <c r="N7" i="10"/>
  <c r="M7" i="10"/>
  <c r="L7" i="10"/>
  <c r="K7" i="10"/>
  <c r="J7" i="10"/>
  <c r="P7" i="10" s="1"/>
  <c r="R7" i="10" s="1"/>
  <c r="O6" i="10"/>
  <c r="N6" i="10"/>
  <c r="M6" i="10"/>
  <c r="L6" i="10"/>
  <c r="K6" i="10"/>
  <c r="J6" i="10"/>
  <c r="P6" i="10" s="1"/>
  <c r="R6" i="10" s="1"/>
  <c r="O5" i="10"/>
  <c r="N5" i="10"/>
  <c r="M5" i="10"/>
  <c r="L5" i="10"/>
  <c r="K5" i="10"/>
  <c r="J5" i="10"/>
  <c r="P5" i="10" s="1"/>
  <c r="R5" i="10" s="1"/>
  <c r="P229" i="9"/>
  <c r="R229" i="9" s="1"/>
  <c r="P231" i="9"/>
  <c r="P230" i="9"/>
  <c r="P228" i="9"/>
  <c r="P227" i="9"/>
  <c r="P226" i="9"/>
  <c r="P225" i="9"/>
  <c r="P224" i="9"/>
  <c r="P223" i="9"/>
  <c r="P222" i="9"/>
  <c r="P221" i="9"/>
  <c r="P220" i="9"/>
  <c r="P219" i="9"/>
  <c r="P218" i="9"/>
  <c r="P217" i="9"/>
  <c r="P216" i="9"/>
  <c r="P215" i="9"/>
  <c r="P214" i="9"/>
  <c r="P213" i="9"/>
  <c r="P212" i="9"/>
  <c r="P211" i="9"/>
  <c r="P210" i="9"/>
  <c r="P209" i="9"/>
  <c r="P208" i="9"/>
  <c r="P207" i="9"/>
  <c r="P206" i="9"/>
  <c r="P205" i="9"/>
  <c r="P204" i="9"/>
  <c r="P203" i="9"/>
  <c r="P200" i="9"/>
  <c r="P199" i="9"/>
  <c r="P198" i="9"/>
  <c r="P197" i="9"/>
  <c r="P196" i="9"/>
  <c r="P195" i="9"/>
  <c r="P194" i="9"/>
  <c r="R231" i="9"/>
  <c r="R230" i="9"/>
  <c r="R228" i="9"/>
  <c r="R227" i="9"/>
  <c r="R226" i="9"/>
  <c r="R225" i="9"/>
  <c r="R224" i="9"/>
  <c r="R223" i="9"/>
  <c r="R222" i="9"/>
  <c r="R221" i="9"/>
  <c r="R220" i="9"/>
  <c r="R219" i="9"/>
  <c r="R218" i="9"/>
  <c r="R217" i="9"/>
  <c r="R216" i="9"/>
  <c r="R215" i="9"/>
  <c r="R214" i="9"/>
  <c r="R213" i="9"/>
  <c r="R212" i="9"/>
  <c r="R211" i="9"/>
  <c r="R210" i="9"/>
  <c r="R209" i="9"/>
  <c r="R208" i="9"/>
  <c r="R207" i="9"/>
  <c r="R206" i="9"/>
  <c r="R205" i="9"/>
  <c r="R204" i="9"/>
  <c r="R203" i="9"/>
  <c r="R200" i="9"/>
  <c r="R199" i="9"/>
  <c r="R198" i="9"/>
  <c r="R197" i="9"/>
  <c r="R196" i="9"/>
  <c r="R195" i="9"/>
  <c r="R194" i="9"/>
  <c r="O96" i="9"/>
  <c r="N96" i="9"/>
  <c r="M96" i="9"/>
  <c r="L96" i="9"/>
  <c r="K96" i="9"/>
  <c r="J96" i="9"/>
  <c r="P96" i="9" s="1"/>
  <c r="R96" i="9" s="1"/>
  <c r="O191" i="9"/>
  <c r="O190" i="9"/>
  <c r="O189" i="9"/>
  <c r="O188" i="9"/>
  <c r="O187" i="9"/>
  <c r="O186" i="9"/>
  <c r="O185" i="9"/>
  <c r="O184" i="9"/>
  <c r="O183" i="9"/>
  <c r="O180" i="9"/>
  <c r="O179" i="9"/>
  <c r="O178" i="9"/>
  <c r="O177" i="9"/>
  <c r="O176" i="9"/>
  <c r="O175" i="9"/>
  <c r="O174" i="9"/>
  <c r="O173" i="9"/>
  <c r="O172" i="9"/>
  <c r="O171" i="9"/>
  <c r="O170" i="9"/>
  <c r="O169" i="9"/>
  <c r="O168" i="9"/>
  <c r="O167" i="9"/>
  <c r="O166" i="9"/>
  <c r="O165" i="9"/>
  <c r="O164" i="9"/>
  <c r="O163" i="9"/>
  <c r="O162" i="9"/>
  <c r="O161" i="9"/>
  <c r="O158" i="9"/>
  <c r="O157" i="9"/>
  <c r="O156" i="9"/>
  <c r="O155" i="9"/>
  <c r="O154" i="9"/>
  <c r="O153" i="9"/>
  <c r="O152" i="9"/>
  <c r="O151" i="9"/>
  <c r="O149" i="9"/>
  <c r="O146" i="9"/>
  <c r="O145" i="9"/>
  <c r="O144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O131" i="9"/>
  <c r="O130" i="9"/>
  <c r="O129" i="9"/>
  <c r="O128" i="9"/>
  <c r="O127" i="9"/>
  <c r="O126" i="9"/>
  <c r="O125" i="9"/>
  <c r="O124" i="9"/>
  <c r="O121" i="9"/>
  <c r="O120" i="9"/>
  <c r="O117" i="9"/>
  <c r="O116" i="9"/>
  <c r="O115" i="9"/>
  <c r="O114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98" i="9"/>
  <c r="O97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78" i="9"/>
  <c r="O77" i="9"/>
  <c r="O76" i="9"/>
  <c r="O75" i="9"/>
  <c r="O74" i="9"/>
  <c r="O73" i="9"/>
  <c r="O72" i="9"/>
  <c r="O71" i="9"/>
  <c r="O70" i="9"/>
  <c r="O69" i="9"/>
  <c r="O68" i="9"/>
  <c r="O67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49" i="9"/>
  <c r="O48" i="9"/>
  <c r="O47" i="9"/>
  <c r="O46" i="9"/>
  <c r="M46" i="9" s="1"/>
  <c r="O45" i="9"/>
  <c r="O44" i="9"/>
  <c r="O43" i="9"/>
  <c r="O42" i="9"/>
  <c r="O41" i="9"/>
  <c r="O40" i="9"/>
  <c r="O39" i="9"/>
  <c r="O38" i="9"/>
  <c r="O37" i="9"/>
  <c r="O36" i="9"/>
  <c r="O35" i="9"/>
  <c r="O32" i="9"/>
  <c r="O31" i="9"/>
  <c r="O30" i="9"/>
  <c r="O29" i="9"/>
  <c r="O28" i="9"/>
  <c r="O25" i="9"/>
  <c r="O24" i="9"/>
  <c r="O23" i="9"/>
  <c r="O22" i="9"/>
  <c r="O21" i="9"/>
  <c r="O18" i="9"/>
  <c r="O17" i="9"/>
  <c r="O16" i="9"/>
  <c r="O15" i="9"/>
  <c r="O14" i="9"/>
  <c r="O13" i="9"/>
  <c r="O12" i="9"/>
  <c r="O9" i="9"/>
  <c r="O8" i="9"/>
  <c r="O7" i="9"/>
  <c r="O6" i="9"/>
  <c r="O5" i="9"/>
  <c r="N63" i="9"/>
  <c r="M63" i="9"/>
  <c r="L63" i="9"/>
  <c r="K63" i="9"/>
  <c r="J63" i="9"/>
  <c r="P63" i="9" s="1"/>
  <c r="R63" i="9" s="1"/>
  <c r="N77" i="9"/>
  <c r="M77" i="9"/>
  <c r="L77" i="9"/>
  <c r="K77" i="9"/>
  <c r="J77" i="9"/>
  <c r="P77" i="9" s="1"/>
  <c r="N97" i="9"/>
  <c r="M97" i="9"/>
  <c r="L97" i="9"/>
  <c r="K97" i="9"/>
  <c r="J97" i="9"/>
  <c r="P97" i="9" s="1"/>
  <c r="R97" i="9" s="1"/>
  <c r="N190" i="9"/>
  <c r="M190" i="9"/>
  <c r="L190" i="9"/>
  <c r="K190" i="9"/>
  <c r="J190" i="9"/>
  <c r="P190" i="9" s="1"/>
  <c r="N180" i="9"/>
  <c r="M180" i="9"/>
  <c r="L180" i="9"/>
  <c r="K180" i="9"/>
  <c r="J180" i="9"/>
  <c r="P180" i="9" s="1"/>
  <c r="N179" i="9"/>
  <c r="M179" i="9"/>
  <c r="L179" i="9"/>
  <c r="K179" i="9"/>
  <c r="J179" i="9"/>
  <c r="P179" i="9" s="1"/>
  <c r="N178" i="9"/>
  <c r="M178" i="9"/>
  <c r="L178" i="9"/>
  <c r="K178" i="9"/>
  <c r="J178" i="9"/>
  <c r="P178" i="9" s="1"/>
  <c r="N145" i="9"/>
  <c r="M145" i="9"/>
  <c r="L145" i="9"/>
  <c r="K145" i="9"/>
  <c r="J145" i="9"/>
  <c r="P145" i="9" s="1"/>
  <c r="N144" i="9"/>
  <c r="M144" i="9"/>
  <c r="L144" i="9"/>
  <c r="K144" i="9"/>
  <c r="J144" i="9"/>
  <c r="P144" i="9" s="1"/>
  <c r="N121" i="9"/>
  <c r="M121" i="9"/>
  <c r="L121" i="9"/>
  <c r="K121" i="9"/>
  <c r="J121" i="9"/>
  <c r="P121" i="9" s="1"/>
  <c r="R121" i="9" s="1"/>
  <c r="N117" i="9"/>
  <c r="M117" i="9"/>
  <c r="L117" i="9"/>
  <c r="K117" i="9"/>
  <c r="J117" i="9"/>
  <c r="P117" i="9" s="1"/>
  <c r="N116" i="9"/>
  <c r="M116" i="9"/>
  <c r="L116" i="9"/>
  <c r="K116" i="9"/>
  <c r="J116" i="9"/>
  <c r="P116" i="9" s="1"/>
  <c r="N115" i="9"/>
  <c r="M115" i="9"/>
  <c r="L115" i="9"/>
  <c r="K115" i="9"/>
  <c r="J115" i="9"/>
  <c r="P115" i="9" s="1"/>
  <c r="N17" i="9"/>
  <c r="M17" i="9"/>
  <c r="L17" i="9"/>
  <c r="K17" i="9"/>
  <c r="J17" i="9"/>
  <c r="P17" i="9" s="1"/>
  <c r="N60" i="9"/>
  <c r="J5" i="9"/>
  <c r="R179" i="9"/>
  <c r="R180" i="9"/>
  <c r="R190" i="9"/>
  <c r="J172" i="9"/>
  <c r="K172" i="9"/>
  <c r="L172" i="9"/>
  <c r="M172" i="9"/>
  <c r="N172" i="9"/>
  <c r="P172" i="9"/>
  <c r="R172" i="9"/>
  <c r="R77" i="9"/>
  <c r="N48" i="9"/>
  <c r="M48" i="9"/>
  <c r="L48" i="9"/>
  <c r="K48" i="9"/>
  <c r="J48" i="9"/>
  <c r="P48" i="9" s="1"/>
  <c r="R48" i="9" s="1"/>
  <c r="R117" i="9"/>
  <c r="R17" i="9"/>
  <c r="N31" i="9"/>
  <c r="M31" i="9"/>
  <c r="L31" i="9"/>
  <c r="K31" i="9"/>
  <c r="J31" i="9"/>
  <c r="P31" i="9" s="1"/>
  <c r="R31" i="9" s="1"/>
  <c r="N24" i="9"/>
  <c r="M24" i="9"/>
  <c r="L24" i="9"/>
  <c r="K24" i="9"/>
  <c r="J24" i="9"/>
  <c r="P24" i="9" s="1"/>
  <c r="R24" i="9" s="1"/>
  <c r="N7" i="9"/>
  <c r="M7" i="9"/>
  <c r="L7" i="9"/>
  <c r="K7" i="9"/>
  <c r="J7" i="9"/>
  <c r="P7" i="9" s="1"/>
  <c r="R7" i="9" s="1"/>
  <c r="R116" i="9"/>
  <c r="R115" i="9"/>
  <c r="R145" i="9"/>
  <c r="N143" i="9"/>
  <c r="M143" i="9"/>
  <c r="L143" i="9"/>
  <c r="K143" i="9"/>
  <c r="J143" i="9"/>
  <c r="P143" i="9" s="1"/>
  <c r="R143" i="9" s="1"/>
  <c r="R144" i="9"/>
  <c r="N8" i="9"/>
  <c r="M8" i="9"/>
  <c r="L8" i="9"/>
  <c r="K8" i="9"/>
  <c r="J8" i="9"/>
  <c r="P8" i="9" s="1"/>
  <c r="R8" i="9" s="1"/>
  <c r="N6" i="9"/>
  <c r="M6" i="9"/>
  <c r="L6" i="9"/>
  <c r="K6" i="9"/>
  <c r="J6" i="9"/>
  <c r="P6" i="9" s="1"/>
  <c r="R6" i="9" s="1"/>
  <c r="N5" i="9"/>
  <c r="M5" i="9"/>
  <c r="L5" i="9"/>
  <c r="K5" i="9"/>
  <c r="P5" i="9"/>
  <c r="R5" i="9" s="1"/>
  <c r="N158" i="9"/>
  <c r="N157" i="9"/>
  <c r="M157" i="9"/>
  <c r="L157" i="9"/>
  <c r="K157" i="9"/>
  <c r="J157" i="9"/>
  <c r="P157" i="9" s="1"/>
  <c r="R157" i="9" s="1"/>
  <c r="N114" i="9"/>
  <c r="M114" i="9"/>
  <c r="L114" i="9"/>
  <c r="K114" i="9"/>
  <c r="J114" i="9"/>
  <c r="P114" i="9" s="1"/>
  <c r="R114" i="9" s="1"/>
  <c r="M158" i="9"/>
  <c r="L158" i="9"/>
  <c r="K158" i="9"/>
  <c r="J158" i="9"/>
  <c r="P158" i="9" s="1"/>
  <c r="R158" i="9" s="1"/>
  <c r="N177" i="9"/>
  <c r="M177" i="9"/>
  <c r="L177" i="9"/>
  <c r="K177" i="9"/>
  <c r="J177" i="9"/>
  <c r="P177" i="9" s="1"/>
  <c r="N176" i="9"/>
  <c r="M176" i="9"/>
  <c r="L176" i="9"/>
  <c r="K176" i="9"/>
  <c r="J176" i="9"/>
  <c r="P176" i="9" s="1"/>
  <c r="N175" i="9"/>
  <c r="M175" i="9"/>
  <c r="L175" i="9"/>
  <c r="K175" i="9"/>
  <c r="J175" i="9"/>
  <c r="P175" i="9" s="1"/>
  <c r="R178" i="9"/>
  <c r="R177" i="9"/>
  <c r="R176" i="9"/>
  <c r="R175" i="9"/>
  <c r="N95" i="9"/>
  <c r="M95" i="9"/>
  <c r="L95" i="9"/>
  <c r="K95" i="9"/>
  <c r="J95" i="9"/>
  <c r="P95" i="9" s="1"/>
  <c r="R95" i="9" s="1"/>
  <c r="N174" i="9"/>
  <c r="M174" i="9"/>
  <c r="L174" i="9"/>
  <c r="K174" i="9"/>
  <c r="J174" i="9"/>
  <c r="P174" i="9" s="1"/>
  <c r="R174" i="9" s="1"/>
  <c r="N173" i="9"/>
  <c r="M173" i="9"/>
  <c r="L173" i="9"/>
  <c r="K173" i="9"/>
  <c r="J173" i="9"/>
  <c r="P173" i="9" s="1"/>
  <c r="R173" i="9" s="1"/>
  <c r="N76" i="9"/>
  <c r="M76" i="9"/>
  <c r="L76" i="9"/>
  <c r="K76" i="9"/>
  <c r="J76" i="9"/>
  <c r="P76" i="9" s="1"/>
  <c r="R76" i="9" s="1"/>
  <c r="N16" i="9"/>
  <c r="M16" i="9"/>
  <c r="L16" i="9"/>
  <c r="K16" i="9"/>
  <c r="J16" i="9"/>
  <c r="P16" i="9" s="1"/>
  <c r="R16" i="9" s="1"/>
  <c r="N15" i="9"/>
  <c r="M15" i="9"/>
  <c r="L15" i="9"/>
  <c r="K15" i="9"/>
  <c r="J15" i="9"/>
  <c r="P15" i="9" s="1"/>
  <c r="R15" i="9" s="1"/>
  <c r="N18" i="9"/>
  <c r="M18" i="9"/>
  <c r="L18" i="9"/>
  <c r="K18" i="9"/>
  <c r="J18" i="9"/>
  <c r="P18" i="9" s="1"/>
  <c r="R18" i="9" s="1"/>
  <c r="N9" i="9"/>
  <c r="M9" i="9"/>
  <c r="L9" i="9"/>
  <c r="K9" i="9"/>
  <c r="J9" i="9"/>
  <c r="N14" i="9"/>
  <c r="M14" i="9"/>
  <c r="N13" i="9"/>
  <c r="M13" i="9"/>
  <c r="N12" i="9"/>
  <c r="M12" i="9"/>
  <c r="N25" i="9"/>
  <c r="M25" i="9"/>
  <c r="N23" i="9"/>
  <c r="M23" i="9"/>
  <c r="N22" i="9"/>
  <c r="M22" i="9"/>
  <c r="N21" i="9"/>
  <c r="M21" i="9"/>
  <c r="N32" i="9"/>
  <c r="M32" i="9"/>
  <c r="N30" i="9"/>
  <c r="M30" i="9"/>
  <c r="N29" i="9"/>
  <c r="M29" i="9"/>
  <c r="N28" i="9"/>
  <c r="M28" i="9"/>
  <c r="N49" i="9"/>
  <c r="M49" i="9"/>
  <c r="N47" i="9"/>
  <c r="M47" i="9"/>
  <c r="N46" i="9"/>
  <c r="N45" i="9"/>
  <c r="M45" i="9"/>
  <c r="N44" i="9"/>
  <c r="M44" i="9"/>
  <c r="N43" i="9"/>
  <c r="M43" i="9"/>
  <c r="N42" i="9"/>
  <c r="M42" i="9"/>
  <c r="N41" i="9"/>
  <c r="M41" i="9"/>
  <c r="N40" i="9"/>
  <c r="M40" i="9"/>
  <c r="N39" i="9"/>
  <c r="M39" i="9"/>
  <c r="N38" i="9"/>
  <c r="M38" i="9"/>
  <c r="N37" i="9"/>
  <c r="M37" i="9"/>
  <c r="N36" i="9"/>
  <c r="M36" i="9"/>
  <c r="N35" i="9"/>
  <c r="M35" i="9"/>
  <c r="N64" i="9"/>
  <c r="M64" i="9"/>
  <c r="N62" i="9"/>
  <c r="M62" i="9"/>
  <c r="N61" i="9"/>
  <c r="M61" i="9"/>
  <c r="M60" i="9"/>
  <c r="N59" i="9"/>
  <c r="M59" i="9"/>
  <c r="N58" i="9"/>
  <c r="M58" i="9"/>
  <c r="N57" i="9"/>
  <c r="M57" i="9"/>
  <c r="N56" i="9"/>
  <c r="M56" i="9"/>
  <c r="N55" i="9"/>
  <c r="M55" i="9"/>
  <c r="N54" i="9"/>
  <c r="M54" i="9"/>
  <c r="N53" i="9"/>
  <c r="M53" i="9"/>
  <c r="N52" i="9"/>
  <c r="M52" i="9"/>
  <c r="N78" i="9"/>
  <c r="M78" i="9"/>
  <c r="N75" i="9"/>
  <c r="M75" i="9"/>
  <c r="N74" i="9"/>
  <c r="M74" i="9"/>
  <c r="N73" i="9"/>
  <c r="M73" i="9"/>
  <c r="N72" i="9"/>
  <c r="M72" i="9"/>
  <c r="N71" i="9"/>
  <c r="M71" i="9"/>
  <c r="N70" i="9"/>
  <c r="M70" i="9"/>
  <c r="N69" i="9"/>
  <c r="M69" i="9"/>
  <c r="N68" i="9"/>
  <c r="M68" i="9"/>
  <c r="N67" i="9"/>
  <c r="M67" i="9"/>
  <c r="N98" i="9"/>
  <c r="M98" i="9"/>
  <c r="N94" i="9"/>
  <c r="M94" i="9"/>
  <c r="N93" i="9"/>
  <c r="M93" i="9"/>
  <c r="N92" i="9"/>
  <c r="M92" i="9"/>
  <c r="N91" i="9"/>
  <c r="M91" i="9"/>
  <c r="N90" i="9"/>
  <c r="M90" i="9"/>
  <c r="N89" i="9"/>
  <c r="M89" i="9"/>
  <c r="N88" i="9"/>
  <c r="M88" i="9"/>
  <c r="N87" i="9"/>
  <c r="M87" i="9"/>
  <c r="N86" i="9"/>
  <c r="M86" i="9"/>
  <c r="N85" i="9"/>
  <c r="M85" i="9"/>
  <c r="N84" i="9"/>
  <c r="M84" i="9"/>
  <c r="N83" i="9"/>
  <c r="M83" i="9"/>
  <c r="N82" i="9"/>
  <c r="M82" i="9"/>
  <c r="N81" i="9"/>
  <c r="M81" i="9"/>
  <c r="N113" i="9"/>
  <c r="M113" i="9"/>
  <c r="N112" i="9"/>
  <c r="M112" i="9"/>
  <c r="N111" i="9"/>
  <c r="M111" i="9"/>
  <c r="N110" i="9"/>
  <c r="M110" i="9"/>
  <c r="N109" i="9"/>
  <c r="M109" i="9"/>
  <c r="N108" i="9"/>
  <c r="M108" i="9"/>
  <c r="N107" i="9"/>
  <c r="M107" i="9"/>
  <c r="N106" i="9"/>
  <c r="M106" i="9"/>
  <c r="N105" i="9"/>
  <c r="M105" i="9"/>
  <c r="N104" i="9"/>
  <c r="M104" i="9"/>
  <c r="N103" i="9"/>
  <c r="M103" i="9"/>
  <c r="N102" i="9"/>
  <c r="M102" i="9"/>
  <c r="N101" i="9"/>
  <c r="M101" i="9"/>
  <c r="N120" i="9"/>
  <c r="M120" i="9"/>
  <c r="N146" i="9"/>
  <c r="M146" i="9"/>
  <c r="N142" i="9"/>
  <c r="M142" i="9"/>
  <c r="N141" i="9"/>
  <c r="M141" i="9"/>
  <c r="N140" i="9"/>
  <c r="M140" i="9"/>
  <c r="N139" i="9"/>
  <c r="M139" i="9"/>
  <c r="N138" i="9"/>
  <c r="M138" i="9"/>
  <c r="N137" i="9"/>
  <c r="M137" i="9"/>
  <c r="N136" i="9"/>
  <c r="M136" i="9"/>
  <c r="N135" i="9"/>
  <c r="M135" i="9"/>
  <c r="N134" i="9"/>
  <c r="M134" i="9"/>
  <c r="N133" i="9"/>
  <c r="M133" i="9"/>
  <c r="N132" i="9"/>
  <c r="M132" i="9"/>
  <c r="N131" i="9"/>
  <c r="M131" i="9"/>
  <c r="N130" i="9"/>
  <c r="M130" i="9"/>
  <c r="N129" i="9"/>
  <c r="M129" i="9"/>
  <c r="N128" i="9"/>
  <c r="M128" i="9"/>
  <c r="N127" i="9"/>
  <c r="M127" i="9"/>
  <c r="N126" i="9"/>
  <c r="M126" i="9"/>
  <c r="N125" i="9"/>
  <c r="M125" i="9"/>
  <c r="N124" i="9"/>
  <c r="M124" i="9"/>
  <c r="N156" i="9"/>
  <c r="M156" i="9"/>
  <c r="N155" i="9"/>
  <c r="M155" i="9"/>
  <c r="N154" i="9"/>
  <c r="M154" i="9"/>
  <c r="N153" i="9"/>
  <c r="M153" i="9"/>
  <c r="N152" i="9"/>
  <c r="M152" i="9"/>
  <c r="N151" i="9"/>
  <c r="M151" i="9"/>
  <c r="N149" i="9"/>
  <c r="M149" i="9"/>
  <c r="N171" i="9"/>
  <c r="M171" i="9"/>
  <c r="N170" i="9"/>
  <c r="M170" i="9"/>
  <c r="N169" i="9"/>
  <c r="M169" i="9"/>
  <c r="N168" i="9"/>
  <c r="M168" i="9"/>
  <c r="N167" i="9"/>
  <c r="M167" i="9"/>
  <c r="N166" i="9"/>
  <c r="M166" i="9"/>
  <c r="N165" i="9"/>
  <c r="M165" i="9"/>
  <c r="N164" i="9"/>
  <c r="M164" i="9"/>
  <c r="N163" i="9"/>
  <c r="M163" i="9"/>
  <c r="N162" i="9"/>
  <c r="M162" i="9"/>
  <c r="N161" i="9"/>
  <c r="M161" i="9"/>
  <c r="N191" i="9"/>
  <c r="M191" i="9"/>
  <c r="N189" i="9"/>
  <c r="M189" i="9"/>
  <c r="N188" i="9"/>
  <c r="M188" i="9"/>
  <c r="N187" i="9"/>
  <c r="M187" i="9"/>
  <c r="N186" i="9"/>
  <c r="M186" i="9"/>
  <c r="N185" i="9"/>
  <c r="M185" i="9"/>
  <c r="N184" i="9"/>
  <c r="M184" i="9"/>
  <c r="N183" i="9"/>
  <c r="M183" i="9"/>
  <c r="K191" i="9"/>
  <c r="K189" i="9"/>
  <c r="K188" i="9"/>
  <c r="K187" i="9"/>
  <c r="K186" i="9"/>
  <c r="K185" i="9"/>
  <c r="K184" i="9"/>
  <c r="K183" i="9"/>
  <c r="K171" i="9"/>
  <c r="K170" i="9"/>
  <c r="K169" i="9"/>
  <c r="K168" i="9"/>
  <c r="K167" i="9"/>
  <c r="K166" i="9"/>
  <c r="K165" i="9"/>
  <c r="K164" i="9"/>
  <c r="K163" i="9"/>
  <c r="K162" i="9"/>
  <c r="K161" i="9"/>
  <c r="K156" i="9"/>
  <c r="K155" i="9"/>
  <c r="K154" i="9"/>
  <c r="K153" i="9"/>
  <c r="K152" i="9"/>
  <c r="K151" i="9"/>
  <c r="K149" i="9"/>
  <c r="K146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0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98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78" i="9"/>
  <c r="K75" i="9"/>
  <c r="K74" i="9"/>
  <c r="K73" i="9"/>
  <c r="K72" i="9"/>
  <c r="K71" i="9"/>
  <c r="K70" i="9"/>
  <c r="K69" i="9"/>
  <c r="K68" i="9"/>
  <c r="K67" i="9"/>
  <c r="K64" i="9"/>
  <c r="K62" i="9"/>
  <c r="K61" i="9"/>
  <c r="K60" i="9"/>
  <c r="K59" i="9"/>
  <c r="K58" i="9"/>
  <c r="K57" i="9"/>
  <c r="K56" i="9"/>
  <c r="K55" i="9"/>
  <c r="K54" i="9"/>
  <c r="K53" i="9"/>
  <c r="K52" i="9"/>
  <c r="K49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2" i="9"/>
  <c r="K30" i="9"/>
  <c r="K29" i="9"/>
  <c r="K28" i="9"/>
  <c r="K25" i="9"/>
  <c r="K23" i="9"/>
  <c r="K22" i="9"/>
  <c r="K21" i="9"/>
  <c r="K14" i="9"/>
  <c r="K13" i="9"/>
  <c r="K12" i="9"/>
  <c r="R28" i="10" l="1"/>
  <c r="R38" i="10"/>
  <c r="R46" i="10"/>
  <c r="R72" i="10"/>
  <c r="R67" i="10"/>
  <c r="S78" i="10" s="1"/>
  <c r="R75" i="10"/>
  <c r="R85" i="10"/>
  <c r="S98" i="10" s="1"/>
  <c r="R93" i="10"/>
  <c r="R121" i="10"/>
  <c r="S121" i="10"/>
  <c r="R128" i="10"/>
  <c r="R136" i="10"/>
  <c r="R144" i="10"/>
  <c r="R131" i="10"/>
  <c r="R139" i="10"/>
  <c r="R149" i="10"/>
  <c r="S158" i="10" s="1"/>
  <c r="R164" i="10"/>
  <c r="R172" i="10"/>
  <c r="R180" i="10"/>
  <c r="R195" i="10"/>
  <c r="R206" i="10"/>
  <c r="R214" i="10"/>
  <c r="R222" i="10"/>
  <c r="R230" i="10"/>
  <c r="S231" i="9"/>
  <c r="R73" i="10"/>
  <c r="R83" i="10"/>
  <c r="R91" i="10"/>
  <c r="R101" i="10"/>
  <c r="R109" i="10"/>
  <c r="R117" i="10"/>
  <c r="R129" i="10"/>
  <c r="R137" i="10"/>
  <c r="R145" i="10"/>
  <c r="R203" i="10"/>
  <c r="R211" i="10"/>
  <c r="R219" i="10"/>
  <c r="R227" i="10"/>
  <c r="R155" i="11"/>
  <c r="S158" i="11" s="1"/>
  <c r="R165" i="11"/>
  <c r="R173" i="11"/>
  <c r="R183" i="11"/>
  <c r="R191" i="11"/>
  <c r="S200" i="9"/>
  <c r="S200" i="10"/>
  <c r="R155" i="10"/>
  <c r="R165" i="10"/>
  <c r="R173" i="10"/>
  <c r="R183" i="10"/>
  <c r="R191" i="10"/>
  <c r="S121" i="11"/>
  <c r="R73" i="11"/>
  <c r="S78" i="11" s="1"/>
  <c r="R83" i="11"/>
  <c r="S98" i="11" s="1"/>
  <c r="R91" i="11"/>
  <c r="R101" i="11"/>
  <c r="R109" i="11"/>
  <c r="R117" i="11"/>
  <c r="R129" i="11"/>
  <c r="S146" i="11" s="1"/>
  <c r="R137" i="11"/>
  <c r="R145" i="11"/>
  <c r="R203" i="11"/>
  <c r="R211" i="11"/>
  <c r="R219" i="11"/>
  <c r="R227" i="11"/>
  <c r="S200" i="11"/>
  <c r="R21" i="10"/>
  <c r="R37" i="10"/>
  <c r="R45" i="10"/>
  <c r="R55" i="10"/>
  <c r="R63" i="10"/>
  <c r="R22" i="11"/>
  <c r="R29" i="10"/>
  <c r="R35" i="10"/>
  <c r="R39" i="10"/>
  <c r="R43" i="10"/>
  <c r="R47" i="10"/>
  <c r="R53" i="10"/>
  <c r="S64" i="10" s="1"/>
  <c r="R57" i="10"/>
  <c r="R61" i="10"/>
  <c r="R37" i="11"/>
  <c r="R45" i="11"/>
  <c r="R55" i="11"/>
  <c r="R63" i="11"/>
  <c r="R22" i="10"/>
  <c r="R15" i="10"/>
  <c r="R15" i="11"/>
  <c r="R12" i="10"/>
  <c r="S9" i="10"/>
  <c r="R7" i="11"/>
  <c r="R9" i="11"/>
  <c r="R5" i="11"/>
  <c r="S9" i="11" s="1"/>
  <c r="R12" i="11"/>
  <c r="R21" i="11"/>
  <c r="S25" i="11" s="1"/>
  <c r="R28" i="11"/>
  <c r="S32" i="11" s="1"/>
  <c r="P9" i="9"/>
  <c r="R9" i="9" s="1"/>
  <c r="S9" i="9" s="1"/>
  <c r="L191" i="9"/>
  <c r="L189" i="9"/>
  <c r="L188" i="9"/>
  <c r="L187" i="9"/>
  <c r="L186" i="9"/>
  <c r="L185" i="9"/>
  <c r="L184" i="9"/>
  <c r="L183" i="9"/>
  <c r="L171" i="9"/>
  <c r="L170" i="9"/>
  <c r="L169" i="9"/>
  <c r="L168" i="9"/>
  <c r="L167" i="9"/>
  <c r="L166" i="9"/>
  <c r="L165" i="9"/>
  <c r="L164" i="9"/>
  <c r="L163" i="9"/>
  <c r="L162" i="9"/>
  <c r="L161" i="9"/>
  <c r="L156" i="9"/>
  <c r="L155" i="9"/>
  <c r="L154" i="9"/>
  <c r="L153" i="9"/>
  <c r="L152" i="9"/>
  <c r="L151" i="9"/>
  <c r="L149" i="9"/>
  <c r="L146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0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98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78" i="9"/>
  <c r="L75" i="9"/>
  <c r="L74" i="9"/>
  <c r="L73" i="9"/>
  <c r="L72" i="9"/>
  <c r="L71" i="9"/>
  <c r="L70" i="9"/>
  <c r="L69" i="9"/>
  <c r="L68" i="9"/>
  <c r="L67" i="9"/>
  <c r="L64" i="9"/>
  <c r="L62" i="9"/>
  <c r="L61" i="9"/>
  <c r="L60" i="9"/>
  <c r="L59" i="9"/>
  <c r="L58" i="9"/>
  <c r="L57" i="9"/>
  <c r="L56" i="9"/>
  <c r="L55" i="9"/>
  <c r="L54" i="9"/>
  <c r="L53" i="9"/>
  <c r="L52" i="9"/>
  <c r="L49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2" i="9"/>
  <c r="L30" i="9"/>
  <c r="L29" i="9"/>
  <c r="L28" i="9"/>
  <c r="L25" i="9"/>
  <c r="L23" i="9"/>
  <c r="L22" i="9"/>
  <c r="L21" i="9"/>
  <c r="L14" i="9"/>
  <c r="L13" i="9"/>
  <c r="L12" i="9"/>
  <c r="J191" i="9"/>
  <c r="P191" i="9" s="1"/>
  <c r="J189" i="9"/>
  <c r="J188" i="9"/>
  <c r="J187" i="9"/>
  <c r="J186" i="9"/>
  <c r="P186" i="9" s="1"/>
  <c r="J185" i="9"/>
  <c r="J184" i="9"/>
  <c r="J183" i="9"/>
  <c r="P183" i="9" s="1"/>
  <c r="J171" i="9"/>
  <c r="P171" i="9" s="1"/>
  <c r="J170" i="9"/>
  <c r="J169" i="9"/>
  <c r="J168" i="9"/>
  <c r="J167" i="9"/>
  <c r="P167" i="9" s="1"/>
  <c r="J166" i="9"/>
  <c r="J165" i="9"/>
  <c r="J164" i="9"/>
  <c r="J163" i="9"/>
  <c r="P163" i="9" s="1"/>
  <c r="J162" i="9"/>
  <c r="J161" i="9"/>
  <c r="J156" i="9"/>
  <c r="P156" i="9" s="1"/>
  <c r="J155" i="9"/>
  <c r="J154" i="9"/>
  <c r="J153" i="9"/>
  <c r="P153" i="9" s="1"/>
  <c r="J152" i="9"/>
  <c r="P152" i="9" s="1"/>
  <c r="J151" i="9"/>
  <c r="J149" i="9"/>
  <c r="P149" i="9" s="1"/>
  <c r="J146" i="9"/>
  <c r="J142" i="9"/>
  <c r="J141" i="9"/>
  <c r="P141" i="9" s="1"/>
  <c r="J140" i="9"/>
  <c r="J139" i="9"/>
  <c r="J138" i="9"/>
  <c r="J137" i="9"/>
  <c r="J136" i="9"/>
  <c r="J135" i="9"/>
  <c r="J134" i="9"/>
  <c r="J133" i="9"/>
  <c r="P133" i="9" s="1"/>
  <c r="J132" i="9"/>
  <c r="J131" i="9"/>
  <c r="J130" i="9"/>
  <c r="J129" i="9"/>
  <c r="J128" i="9"/>
  <c r="J127" i="9"/>
  <c r="J126" i="9"/>
  <c r="J125" i="9"/>
  <c r="P125" i="9" s="1"/>
  <c r="J124" i="9"/>
  <c r="J120" i="9"/>
  <c r="J113" i="9"/>
  <c r="P113" i="9" s="1"/>
  <c r="J112" i="9"/>
  <c r="P112" i="9" s="1"/>
  <c r="J111" i="9"/>
  <c r="J110" i="9"/>
  <c r="J109" i="9"/>
  <c r="P109" i="9" s="1"/>
  <c r="J108" i="9"/>
  <c r="P108" i="9" s="1"/>
  <c r="J107" i="9"/>
  <c r="J106" i="9"/>
  <c r="J105" i="9"/>
  <c r="P105" i="9" s="1"/>
  <c r="J104" i="9"/>
  <c r="J103" i="9"/>
  <c r="J102" i="9"/>
  <c r="P102" i="9" s="1"/>
  <c r="J101" i="9"/>
  <c r="P101" i="9" s="1"/>
  <c r="J98" i="9"/>
  <c r="P98" i="9" s="1"/>
  <c r="J94" i="9"/>
  <c r="J93" i="9"/>
  <c r="J92" i="9"/>
  <c r="J91" i="9"/>
  <c r="P91" i="9" s="1"/>
  <c r="J90" i="9"/>
  <c r="J89" i="9"/>
  <c r="J88" i="9"/>
  <c r="J87" i="9"/>
  <c r="P87" i="9" s="1"/>
  <c r="J86" i="9"/>
  <c r="J85" i="9"/>
  <c r="J84" i="9"/>
  <c r="J83" i="9"/>
  <c r="P83" i="9" s="1"/>
  <c r="J82" i="9"/>
  <c r="P82" i="9" s="1"/>
  <c r="J81" i="9"/>
  <c r="P81" i="9" s="1"/>
  <c r="J78" i="9"/>
  <c r="P78" i="9" s="1"/>
  <c r="J75" i="9"/>
  <c r="P75" i="9" s="1"/>
  <c r="J74" i="9"/>
  <c r="J73" i="9"/>
  <c r="J72" i="9"/>
  <c r="J71" i="9"/>
  <c r="P71" i="9" s="1"/>
  <c r="J70" i="9"/>
  <c r="J69" i="9"/>
  <c r="J68" i="9"/>
  <c r="P68" i="9" s="1"/>
  <c r="J67" i="9"/>
  <c r="J64" i="9"/>
  <c r="J62" i="9"/>
  <c r="J61" i="9"/>
  <c r="J60" i="9"/>
  <c r="J59" i="9"/>
  <c r="J58" i="9"/>
  <c r="P58" i="9" s="1"/>
  <c r="J57" i="9"/>
  <c r="J56" i="9"/>
  <c r="J55" i="9"/>
  <c r="J54" i="9"/>
  <c r="P54" i="9" s="1"/>
  <c r="J53" i="9"/>
  <c r="J52" i="9"/>
  <c r="J49" i="9"/>
  <c r="P49" i="9" s="1"/>
  <c r="J47" i="9"/>
  <c r="J46" i="9"/>
  <c r="J45" i="9"/>
  <c r="J44" i="9"/>
  <c r="P44" i="9" s="1"/>
  <c r="J43" i="9"/>
  <c r="J42" i="9"/>
  <c r="P42" i="9" s="1"/>
  <c r="J41" i="9"/>
  <c r="J40" i="9"/>
  <c r="J39" i="9"/>
  <c r="J38" i="9"/>
  <c r="J37" i="9"/>
  <c r="P37" i="9" s="1"/>
  <c r="J36" i="9"/>
  <c r="J35" i="9"/>
  <c r="J32" i="9"/>
  <c r="P32" i="9" s="1"/>
  <c r="J30" i="9"/>
  <c r="P30" i="9" s="1"/>
  <c r="J29" i="9"/>
  <c r="J28" i="9"/>
  <c r="J25" i="9"/>
  <c r="P25" i="9" s="1"/>
  <c r="J23" i="9"/>
  <c r="J22" i="9"/>
  <c r="J21" i="9"/>
  <c r="J14" i="9"/>
  <c r="P14" i="9" s="1"/>
  <c r="J13" i="9"/>
  <c r="J12" i="9"/>
  <c r="P188" i="9"/>
  <c r="P184" i="9"/>
  <c r="P164" i="9"/>
  <c r="P142" i="9"/>
  <c r="P137" i="9"/>
  <c r="P104" i="9"/>
  <c r="P86" i="9"/>
  <c r="P85" i="9"/>
  <c r="R85" i="9" s="1"/>
  <c r="P72" i="9"/>
  <c r="P61" i="9"/>
  <c r="P60" i="9"/>
  <c r="P53" i="9"/>
  <c r="P29" i="9"/>
  <c r="P23" i="9"/>
  <c r="S146" i="10" l="1"/>
  <c r="S32" i="10"/>
  <c r="S18" i="11"/>
  <c r="S18" i="10"/>
  <c r="S25" i="10"/>
  <c r="S49" i="11"/>
  <c r="S64" i="11"/>
  <c r="S180" i="10"/>
  <c r="S180" i="11"/>
  <c r="S191" i="11"/>
  <c r="S231" i="11"/>
  <c r="S117" i="11"/>
  <c r="S233" i="11" s="1"/>
  <c r="S191" i="10"/>
  <c r="S117" i="10"/>
  <c r="S231" i="10"/>
  <c r="S49" i="10"/>
  <c r="P21" i="9"/>
  <c r="P22" i="9"/>
  <c r="P35" i="9"/>
  <c r="P39" i="9"/>
  <c r="P46" i="9"/>
  <c r="P56" i="9"/>
  <c r="P67" i="9"/>
  <c r="P70" i="9"/>
  <c r="P74" i="9"/>
  <c r="P90" i="9"/>
  <c r="P94" i="9"/>
  <c r="P120" i="9"/>
  <c r="P126" i="9"/>
  <c r="P127" i="9"/>
  <c r="P130" i="9"/>
  <c r="P131" i="9"/>
  <c r="P135" i="9"/>
  <c r="P138" i="9"/>
  <c r="P139" i="9"/>
  <c r="P146" i="9"/>
  <c r="P154" i="9"/>
  <c r="P161" i="9"/>
  <c r="P165" i="9"/>
  <c r="P168" i="9"/>
  <c r="P169" i="9"/>
  <c r="P64" i="9"/>
  <c r="P89" i="9"/>
  <c r="P93" i="9"/>
  <c r="P106" i="9"/>
  <c r="P110" i="9"/>
  <c r="P134" i="9"/>
  <c r="P150" i="9"/>
  <c r="P57" i="9"/>
  <c r="P13" i="9"/>
  <c r="P187" i="9"/>
  <c r="P36" i="9"/>
  <c r="P40" i="9"/>
  <c r="P43" i="9"/>
  <c r="P47" i="9"/>
  <c r="P185" i="9"/>
  <c r="P189" i="9"/>
  <c r="P129" i="9"/>
  <c r="P103" i="9"/>
  <c r="P107" i="9"/>
  <c r="P111" i="9"/>
  <c r="P52" i="9"/>
  <c r="R52" i="9" s="1"/>
  <c r="P55" i="9"/>
  <c r="P59" i="9"/>
  <c r="P62" i="9"/>
  <c r="P162" i="9"/>
  <c r="P166" i="9"/>
  <c r="P170" i="9"/>
  <c r="P151" i="9"/>
  <c r="P155" i="9"/>
  <c r="P124" i="9"/>
  <c r="P128" i="9"/>
  <c r="P132" i="9"/>
  <c r="P136" i="9"/>
  <c r="P140" i="9"/>
  <c r="P84" i="9"/>
  <c r="P88" i="9"/>
  <c r="R88" i="9" s="1"/>
  <c r="P92" i="9"/>
  <c r="R92" i="9" s="1"/>
  <c r="P69" i="9"/>
  <c r="P73" i="9"/>
  <c r="P38" i="9"/>
  <c r="P41" i="9"/>
  <c r="P45" i="9"/>
  <c r="P28" i="9"/>
  <c r="P12" i="9"/>
  <c r="R184" i="9"/>
  <c r="R165" i="9"/>
  <c r="R164" i="9"/>
  <c r="R113" i="9"/>
  <c r="R72" i="9"/>
  <c r="R60" i="9"/>
  <c r="R53" i="9"/>
  <c r="S233" i="10" l="1"/>
  <c r="R67" i="9"/>
  <c r="R68" i="9"/>
  <c r="R69" i="9"/>
  <c r="R70" i="9"/>
  <c r="R71" i="9"/>
  <c r="R73" i="9"/>
  <c r="R74" i="9"/>
  <c r="R75" i="9"/>
  <c r="R78" i="9"/>
  <c r="R81" i="9"/>
  <c r="R82" i="9"/>
  <c r="R83" i="9"/>
  <c r="R191" i="9"/>
  <c r="R189" i="9"/>
  <c r="R188" i="9"/>
  <c r="R187" i="9"/>
  <c r="R186" i="9"/>
  <c r="R185" i="9"/>
  <c r="R183" i="9"/>
  <c r="R171" i="9"/>
  <c r="R170" i="9"/>
  <c r="R169" i="9"/>
  <c r="R168" i="9"/>
  <c r="R167" i="9"/>
  <c r="R166" i="9"/>
  <c r="R163" i="9"/>
  <c r="R162" i="9"/>
  <c r="R161" i="9"/>
  <c r="R156" i="9"/>
  <c r="R155" i="9"/>
  <c r="R154" i="9"/>
  <c r="R153" i="9"/>
  <c r="R152" i="9"/>
  <c r="R151" i="9"/>
  <c r="R150" i="9"/>
  <c r="R149" i="9"/>
  <c r="R146" i="9"/>
  <c r="R142" i="9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0" i="9"/>
  <c r="S121" i="9" s="1"/>
  <c r="R112" i="9"/>
  <c r="R111" i="9"/>
  <c r="R110" i="9"/>
  <c r="R109" i="9"/>
  <c r="R108" i="9"/>
  <c r="R107" i="9"/>
  <c r="R106" i="9"/>
  <c r="R105" i="9"/>
  <c r="R104" i="9"/>
  <c r="R103" i="9"/>
  <c r="R102" i="9"/>
  <c r="R101" i="9"/>
  <c r="R98" i="9"/>
  <c r="R94" i="9"/>
  <c r="R93" i="9"/>
  <c r="R91" i="9"/>
  <c r="R90" i="9"/>
  <c r="R89" i="9"/>
  <c r="R87" i="9"/>
  <c r="R86" i="9"/>
  <c r="R84" i="9"/>
  <c r="R64" i="9"/>
  <c r="R62" i="9"/>
  <c r="R61" i="9"/>
  <c r="R59" i="9"/>
  <c r="R58" i="9"/>
  <c r="R57" i="9"/>
  <c r="R56" i="9"/>
  <c r="R55" i="9"/>
  <c r="R54" i="9"/>
  <c r="R49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2" i="9"/>
  <c r="R30" i="9"/>
  <c r="R29" i="9"/>
  <c r="R28" i="9"/>
  <c r="S32" i="9" s="1"/>
  <c r="R25" i="9"/>
  <c r="R23" i="9"/>
  <c r="R22" i="9"/>
  <c r="R21" i="9"/>
  <c r="S25" i="9" s="1"/>
  <c r="R14" i="9"/>
  <c r="R13" i="9"/>
  <c r="R12" i="9"/>
  <c r="S18" i="9" s="1"/>
  <c r="S64" i="9" l="1"/>
  <c r="S146" i="9"/>
  <c r="S180" i="9"/>
  <c r="S117" i="9"/>
  <c r="S158" i="9"/>
  <c r="S191" i="9"/>
  <c r="S98" i="9"/>
  <c r="S78" i="9"/>
  <c r="S49" i="9"/>
  <c r="S233" i="9" l="1"/>
</calcChain>
</file>

<file path=xl/sharedStrings.xml><?xml version="1.0" encoding="utf-8"?>
<sst xmlns="http://schemas.openxmlformats.org/spreadsheetml/2006/main" count="2613" uniqueCount="625">
  <si>
    <t>Grocery</t>
  </si>
  <si>
    <t>A</t>
  </si>
  <si>
    <t>B</t>
  </si>
  <si>
    <t>For all specifications:  DCPS will consider other approved equals.</t>
  </si>
  <si>
    <t>CLIN</t>
  </si>
  <si>
    <t>Description</t>
  </si>
  <si>
    <t>Preferred Brand</t>
  </si>
  <si>
    <t>Manufacturer Product #</t>
  </si>
  <si>
    <t>Pack Size</t>
  </si>
  <si>
    <t>Excel Academy Est Qty</t>
  </si>
  <si>
    <t>Burroughs ES Est Qty</t>
  </si>
  <si>
    <t>Langdon ES Est Qty</t>
  </si>
  <si>
    <t>Langley ES Est Qty</t>
  </si>
  <si>
    <t>Dunbar HS Est Qty</t>
  </si>
  <si>
    <t>McKinley MS/HS Est Qty</t>
  </si>
  <si>
    <t>Bard ECHS Est Qty</t>
  </si>
  <si>
    <t>Total Quantity</t>
  </si>
  <si>
    <t>Unit Price</t>
  </si>
  <si>
    <t>Total Price</t>
  </si>
  <si>
    <t>Turkey</t>
  </si>
  <si>
    <t>0001</t>
  </si>
  <si>
    <t>Turkey Pepperoni, with CN Label or Product Formulation Statement</t>
  </si>
  <si>
    <t>JENNIE-O</t>
  </si>
  <si>
    <t>8/2-2.5LB</t>
  </si>
  <si>
    <t>0002</t>
  </si>
  <si>
    <t>Turkey Breast, Deli Sliced, equivalent to 1-2oz M/MA with CN Label or Product Formulation Statement</t>
  </si>
  <si>
    <t>12/1 LB</t>
  </si>
  <si>
    <t>Commodity Processed</t>
  </si>
  <si>
    <t>0003</t>
  </si>
  <si>
    <t>Turkey Frank, 8/1, equivalent to 2oz M/MA with CN Label or Product Formulation Statement</t>
  </si>
  <si>
    <t>Shady Brook Farms</t>
  </si>
  <si>
    <t>4/5 LB</t>
  </si>
  <si>
    <t>0004</t>
  </si>
  <si>
    <t>Turkey, Pot Roast, equivalent to 2oz M/MA with CN Label or Product Formulation Statement</t>
  </si>
  <si>
    <t>4/7-9LB</t>
  </si>
  <si>
    <t>0005</t>
  </si>
  <si>
    <t>Turkey Ham, Deli Sliced, equivalent to 1-2oz M/MA with CN Label or Product Formulation Statement</t>
  </si>
  <si>
    <t>Chicken</t>
  </si>
  <si>
    <t>0101</t>
  </si>
  <si>
    <t>Chiken, Pulled, 60% White 40% Dark, Large, Cooked, Frozen</t>
  </si>
  <si>
    <t>TYSON</t>
  </si>
  <si>
    <t>2/5 LB</t>
  </si>
  <si>
    <t>0102</t>
  </si>
  <si>
    <t>Chicken Breast, 2.47oz, Grilled, Fully Cooked, Frozen, equivalent to 2oz M/MA with CN Label or Product Formulation Statement</t>
  </si>
  <si>
    <t>30LB/2.47oz</t>
  </si>
  <si>
    <t>0103</t>
  </si>
  <si>
    <t>Chicken, Diced 1/2" Fully Cooked Frozen, equivalent to 1oz M/MA with CN Label or Product Formulation Statement</t>
  </si>
  <si>
    <t>0104</t>
  </si>
  <si>
    <t>Chicken, Drumstick, Glazed, Frozen, Fully Cooked, equivalent to 2oz M/MA with CN Label or Product Formulation Statement</t>
  </si>
  <si>
    <t>1/30 LB</t>
  </si>
  <si>
    <t>0105</t>
  </si>
  <si>
    <t>Chicken, Breakfast Sausage, Frozen, Fully Cooked, equivalent to 1oz M/MA with CN Label or Product Formulation Statement</t>
  </si>
  <si>
    <t>6/5.01 LB</t>
  </si>
  <si>
    <t>0106</t>
  </si>
  <si>
    <t>Chicken, Strips, WG Breaded, Whole Muscle, 1.41oz, 3 equivalent to 2oz M/Ma and 1oz G with CN Label or Product Formulation Statement</t>
  </si>
  <si>
    <t>4/7.7 LB</t>
  </si>
  <si>
    <t>0107</t>
  </si>
  <si>
    <t>Chicken, Breast,  3.75oz, WG Breaded, Whole Muscle, equivalent to 2oz M/MA and 1oz G with CN Lable or Product Formulation Statement</t>
  </si>
  <si>
    <t>4/7.5 LB</t>
  </si>
  <si>
    <t>Beef</t>
  </si>
  <si>
    <t>0201</t>
  </si>
  <si>
    <t>Meatball, All Beef, 0.5 oz each, equivalent to .4oz M/MA with CN Label or Product Formulation Statement</t>
  </si>
  <si>
    <t>JTM</t>
  </si>
  <si>
    <t>CP5049</t>
  </si>
  <si>
    <t>6/5 LBS</t>
  </si>
  <si>
    <t>0202</t>
  </si>
  <si>
    <t>Beef, Ground</t>
  </si>
  <si>
    <t>CP5962</t>
  </si>
  <si>
    <t>0203</t>
  </si>
  <si>
    <t>Beef Patty, Flame-Broiled, Fully Cooked, equivalent to 2oz M/MA with CN Label or Product Formulation Statement</t>
  </si>
  <si>
    <t>CP5610</t>
  </si>
  <si>
    <t>30LB / 2.5oz</t>
  </si>
  <si>
    <t>0204</t>
  </si>
  <si>
    <t>Beef, Pot Roast, with Gravy, Fully Cooked, equivalent to 2oz M/MA with CN Label or Product Formulation Statement</t>
  </si>
  <si>
    <t>SANDRIDGE</t>
  </si>
  <si>
    <t>4/3 LB</t>
  </si>
  <si>
    <t>0205</t>
  </si>
  <si>
    <t>Beef, Strips, Fully Cooked, equivalent to 2oz M/MA with CN Label or Product Formulation Statement</t>
  </si>
  <si>
    <t>CP5813</t>
  </si>
  <si>
    <t>Fish/Vegeterian/Entrée</t>
  </si>
  <si>
    <t>0301</t>
  </si>
  <si>
    <t>Soy, Tofu, Extra Firm or Firm, Plain, equivalent to 2oz M/MA with CN Label or Product Formulation Statement</t>
  </si>
  <si>
    <t>DISTRIBUTERS CHOICE</t>
  </si>
  <si>
    <t>f478</t>
  </si>
  <si>
    <t>12/0.83 LB</t>
  </si>
  <si>
    <t>0302</t>
  </si>
  <si>
    <t>Tilapia Filet, Raw, Unbreaded, 3-5oz IQF, equivalent to 2oz M/MA with CN Label or Product Formulation Statement</t>
  </si>
  <si>
    <t>1/10 LB</t>
  </si>
  <si>
    <t>0303</t>
  </si>
  <si>
    <t>Tuna, Chunk in Water, equivalent to 2oz M/MA with CN Label of Product Formulation Statement</t>
  </si>
  <si>
    <t>6/66.5 oz</t>
  </si>
  <si>
    <t>0304</t>
  </si>
  <si>
    <t>Veggetable Patty (Burger), Round, equivalent to 2oz M/MA with CN Label or Product Formulation Statement</t>
  </si>
  <si>
    <t>MORNINGSTAR</t>
  </si>
  <si>
    <t>28989-499387</t>
  </si>
  <si>
    <t>48/2.9 oz</t>
  </si>
  <si>
    <t>0305</t>
  </si>
  <si>
    <t>Vegetarian Nuggets, Chik'N, 5 nuggets equivalent to 2oz M/MA with CN Label or Product Formulation Statement</t>
  </si>
  <si>
    <t>28989-97762</t>
  </si>
  <si>
    <t>Dairy/Cheese/Yogurt/Eggs</t>
  </si>
  <si>
    <t>0401</t>
  </si>
  <si>
    <t>Butter, Solids, Unsalted</t>
  </si>
  <si>
    <t>16842SNG</t>
  </si>
  <si>
    <t>36/1 LB</t>
  </si>
  <si>
    <t>0402</t>
  </si>
  <si>
    <t>Eggs, Liquid, equivalent to 1oz M/MA</t>
  </si>
  <si>
    <t>MICHAELS</t>
  </si>
  <si>
    <t>93901-11986</t>
  </si>
  <si>
    <t>6/5 LB</t>
  </si>
  <si>
    <t>0403</t>
  </si>
  <si>
    <t>Egg Patty, Round</t>
  </si>
  <si>
    <t>PAPPETIS</t>
  </si>
  <si>
    <t>46025-30101</t>
  </si>
  <si>
    <t>1/144 CT</t>
  </si>
  <si>
    <t>0404</t>
  </si>
  <si>
    <t>Cheese, American, Yellow, Sliced, Reduced Fat, Reduced Sodium</t>
  </si>
  <si>
    <t>Land O Lakes</t>
  </si>
  <si>
    <t>0405</t>
  </si>
  <si>
    <t>Cheese, Cheddar, Mild, Shredded</t>
  </si>
  <si>
    <t>0406</t>
  </si>
  <si>
    <t>Cheese, Feta, Crumbles, equivalent to 1oz M/MA</t>
  </si>
  <si>
    <t>4/2.5 LB</t>
  </si>
  <si>
    <t>0408</t>
  </si>
  <si>
    <t>Cheese, Mozzerella, Shredded</t>
  </si>
  <si>
    <t>0409</t>
  </si>
  <si>
    <t>Cheese, Stick, Mozzarella, IW, Light, equivalent to 1oz M/MA</t>
  </si>
  <si>
    <t>168/1oz</t>
  </si>
  <si>
    <t>0410</t>
  </si>
  <si>
    <t>Cheese, Stick, Colby Jack, IW, Reduced Fat, equivalent to 1oz M/MA</t>
  </si>
  <si>
    <t>0411</t>
  </si>
  <si>
    <t>Cheese, Parmesan</t>
  </si>
  <si>
    <t>6/2 LB</t>
  </si>
  <si>
    <t>0412</t>
  </si>
  <si>
    <t>Eggs, Hardboiled, Dry Pack</t>
  </si>
  <si>
    <t>Papetti's</t>
  </si>
  <si>
    <t>46025-85018-00</t>
  </si>
  <si>
    <t>1/20 LB</t>
  </si>
  <si>
    <t>0413</t>
  </si>
  <si>
    <t>Yogurt, Vanilla Bulk, No more than 15g of Sugar per 4oz</t>
  </si>
  <si>
    <t>YOPLAIT</t>
  </si>
  <si>
    <t>70470-16632</t>
  </si>
  <si>
    <t>6/64 OZ</t>
  </si>
  <si>
    <t>0414</t>
  </si>
  <si>
    <t>Yogurt, Cups (Assorted Flavors), No more than 15g of Sugar per 4oz</t>
  </si>
  <si>
    <t>Upstate Farms</t>
  </si>
  <si>
    <t>48/4 oz</t>
  </si>
  <si>
    <t>0415</t>
  </si>
  <si>
    <t>Cheese, American, White, Sliced</t>
  </si>
  <si>
    <t>0416</t>
  </si>
  <si>
    <t>Milk, Dairy-Free Soy, 8 fluid ounces</t>
  </si>
  <si>
    <t>SILK</t>
  </si>
  <si>
    <t>18/8 oz</t>
  </si>
  <si>
    <t>Canned &amp; Dry Goods</t>
  </si>
  <si>
    <t>0501</t>
  </si>
  <si>
    <t>Apples, Sliced, in Water, Fancy</t>
  </si>
  <si>
    <t>600GFS01</t>
  </si>
  <si>
    <t>6/#10 Can</t>
  </si>
  <si>
    <t>0502</t>
  </si>
  <si>
    <t>Applesauce, Cup, TFF, No Sugar Added</t>
  </si>
  <si>
    <t>MUS01</t>
  </si>
  <si>
    <t>72/4 Oz</t>
  </si>
  <si>
    <t>0504</t>
  </si>
  <si>
    <t>Beans, Black, Low Sodium</t>
  </si>
  <si>
    <t>0505</t>
  </si>
  <si>
    <t>Bean, Baked Vegetarian</t>
  </si>
  <si>
    <t>F11615</t>
  </si>
  <si>
    <t>0506</t>
  </si>
  <si>
    <t>Bean, Garbanzo, Low Sodium</t>
  </si>
  <si>
    <t>F11619</t>
  </si>
  <si>
    <t>0507</t>
  </si>
  <si>
    <t>Bean, Kidney, Dark Red, Low Sodium</t>
  </si>
  <si>
    <t>0508</t>
  </si>
  <si>
    <t>Peaches, Sliced, 100% Juice or Water Pack Only</t>
  </si>
  <si>
    <t>0509</t>
  </si>
  <si>
    <t>Pineapple, Tidbits - 100% Juice or Water Pack Only</t>
  </si>
  <si>
    <t>0510</t>
  </si>
  <si>
    <t>Salsa</t>
  </si>
  <si>
    <t>RED GOLD</t>
  </si>
  <si>
    <t>REDSC99</t>
  </si>
  <si>
    <t>0511</t>
  </si>
  <si>
    <t>Sauce, Marinara</t>
  </si>
  <si>
    <t>RPKNA9E</t>
  </si>
  <si>
    <t>0513</t>
  </si>
  <si>
    <t>Tomatoes, Diced</t>
  </si>
  <si>
    <t>ANGELA MIA</t>
  </si>
  <si>
    <t>0514</t>
  </si>
  <si>
    <t>Potatoes, Mashed, Dried</t>
  </si>
  <si>
    <t>6/5.31 LB Can</t>
  </si>
  <si>
    <t>0515</t>
  </si>
  <si>
    <t>Tomato, Paste</t>
  </si>
  <si>
    <t>24/12oz Can</t>
  </si>
  <si>
    <t>Vegetable/Fruit - Frozen</t>
  </si>
  <si>
    <t>0601</t>
  </si>
  <si>
    <t>Bean, Green Cut, Frozen, Bulk</t>
  </si>
  <si>
    <t>0603</t>
  </si>
  <si>
    <t>Broccoli, Florets, Frozen, Bulk</t>
  </si>
  <si>
    <t>6/4 LB</t>
  </si>
  <si>
    <t>0604</t>
  </si>
  <si>
    <t>Carrots, Cut Frozen, Bulk</t>
  </si>
  <si>
    <t>0605</t>
  </si>
  <si>
    <t>Corn, Cut, Yellow, Frozen</t>
  </si>
  <si>
    <t>0606</t>
  </si>
  <si>
    <t>Peas and Carrots, Frozen</t>
  </si>
  <si>
    <t>0607</t>
  </si>
  <si>
    <t>Broccoli, Cuts, Frozen, Bulk</t>
  </si>
  <si>
    <t>0608</t>
  </si>
  <si>
    <t>Potato, Sweet, Wedge</t>
  </si>
  <si>
    <t>HARVEST SPLENDOR</t>
  </si>
  <si>
    <t>MCF04712</t>
  </si>
  <si>
    <t>6/2.5 lb</t>
  </si>
  <si>
    <t>0609</t>
  </si>
  <si>
    <t>Potato, Tater Tots</t>
  </si>
  <si>
    <t>SIMPLOT</t>
  </si>
  <si>
    <t>0610</t>
  </si>
  <si>
    <t>Potato Wedge, 8 Cut, Seasoned</t>
  </si>
  <si>
    <t>MCCAIN</t>
  </si>
  <si>
    <t>0611</t>
  </si>
  <si>
    <t>Soy, Edamame, Shelled</t>
  </si>
  <si>
    <t>6/2.5 LB</t>
  </si>
  <si>
    <t>0612</t>
  </si>
  <si>
    <t>Strawberries, Frozen, IQF</t>
  </si>
  <si>
    <t>0613</t>
  </si>
  <si>
    <t>Cauliflower, Florets, Frozen, Bulk</t>
  </si>
  <si>
    <t>Grain &amp; Breads - Breakfast Items</t>
  </si>
  <si>
    <t>0701</t>
  </si>
  <si>
    <t>Bagel, Whole Grain, Sliced, IW, equivalent to 2oz grain serving, Must meet USDA WGR guidelines</t>
  </si>
  <si>
    <t>LENDERS</t>
  </si>
  <si>
    <t>72/1 ct</t>
  </si>
  <si>
    <t>0702</t>
  </si>
  <si>
    <t>Biscuit, Whole Grain Frozen, equivalent to 2oz grain serving, Must meet USDA WGR guidelines</t>
  </si>
  <si>
    <t>RICHS</t>
  </si>
  <si>
    <t>1/182CT</t>
  </si>
  <si>
    <t>English Muffin, equivalent to 2oz grain serving, Must meet USDA WGR guidelines</t>
  </si>
  <si>
    <t>BAKE CRAFT</t>
  </si>
  <si>
    <t>144/2.2 oz</t>
  </si>
  <si>
    <t>0704</t>
  </si>
  <si>
    <t>Breakfast Round, IW, WG, 2.5oz, equivalent to 2oz grain serving. Must meet USDA WGR guidelines</t>
  </si>
  <si>
    <t>RICH'S</t>
  </si>
  <si>
    <t>140/2.5oz</t>
  </si>
  <si>
    <t>0705</t>
  </si>
  <si>
    <t>Bread, Banana Slice, IW, equivalent to 2oz grain serving, Must meet USDA WGR guidelines, No High Fructose Corn Syrup</t>
  </si>
  <si>
    <t>SUPER BAKERY</t>
  </si>
  <si>
    <t>70/3.4oz</t>
  </si>
  <si>
    <t>0706</t>
  </si>
  <si>
    <t>Bread, Zucchini Sliced, IW, equivalent to 2oz grain serving, Must meet USDA WGR guidelines, No High Fructose Corn Syrup</t>
  </si>
  <si>
    <t>0707</t>
  </si>
  <si>
    <t>Cereal Bar, Nutri Grain, Blueberry, equivalent to 1oz grain serving, Must meet USDA WGR guidelines, No High Fructose Corn Syrup</t>
  </si>
  <si>
    <t>KELLOGS</t>
  </si>
  <si>
    <t xml:space="preserve"> 38000-90819</t>
  </si>
  <si>
    <t>96/1.55 oz</t>
  </si>
  <si>
    <t>0708</t>
  </si>
  <si>
    <t>Cereal Bar, Team Cheerios, equivalent to 1oz grain serving. Must meet USDA WGR guidelines, No High Fructose Corn Syrup</t>
  </si>
  <si>
    <t>GENERAL MILLS</t>
  </si>
  <si>
    <t>96/1.42 oz</t>
  </si>
  <si>
    <t>0709</t>
  </si>
  <si>
    <t>Cereal, Chex, Cinnamon, Bowl Pack, No High Fructose Corn Syrup, CACFP Approved</t>
  </si>
  <si>
    <t>16000-38387</t>
  </si>
  <si>
    <t>96/1 oz</t>
  </si>
  <si>
    <t>0710</t>
  </si>
  <si>
    <t>Cereal, Cheerios, Bowl Pack, No High Fructose Corn Syrup, CACFP Approved</t>
  </si>
  <si>
    <t>0711</t>
  </si>
  <si>
    <t>Oatmeal, Quick Oats</t>
  </si>
  <si>
    <t>QUAKER</t>
  </si>
  <si>
    <t>12/42 oz</t>
  </si>
  <si>
    <t>0712</t>
  </si>
  <si>
    <t>Graham Cracker, equivalent to 1oz grain serving. Must meet USDA WGR guidelines</t>
  </si>
  <si>
    <t>PEPPERIDGE FARM</t>
  </si>
  <si>
    <t>300/0.9 OZ</t>
  </si>
  <si>
    <t>0713</t>
  </si>
  <si>
    <t>French Toast Sticks, IW, equivalent to 2oz grain serving or 1oz grain and 1oz MA, Must meet USDA WGR guidelines, No High Fructose Corn Syrup</t>
  </si>
  <si>
    <t>PIllsbury</t>
  </si>
  <si>
    <t>46025-75015</t>
  </si>
  <si>
    <t>72/2.64 oz</t>
  </si>
  <si>
    <t>0714</t>
  </si>
  <si>
    <t>Waffles, Individually Wrapped, equivalent to 2oz grain serving, Must meet USDA WGR guidelines, No High Fructose Corn Syrup</t>
  </si>
  <si>
    <t>EGGO</t>
  </si>
  <si>
    <t>144/1.3 oz</t>
  </si>
  <si>
    <t>0715</t>
  </si>
  <si>
    <t>Pancakes, Individually Wrapped, equivalent to 2oz grain serving, Must meet USDA WGR guidelines, No High Fructose Corn Syrup</t>
  </si>
  <si>
    <t>72/3 oz</t>
  </si>
  <si>
    <t>0716</t>
  </si>
  <si>
    <t>Muffin, Top, WG, 2.1oz. Blueberry</t>
  </si>
  <si>
    <t>Pillsbury</t>
  </si>
  <si>
    <t>100-94562-11113-4</t>
  </si>
  <si>
    <t>112/2.1 oz</t>
  </si>
  <si>
    <t>Cereal, Cinnamon Toast Crunch, Reduced Sugar, equivalent to 1oz grain serving, Must meet USDA WGR guidelines. No High Fructose Corn Syrup. CACFP approved.</t>
  </si>
  <si>
    <t>General Mills</t>
  </si>
  <si>
    <t>16000-29444</t>
  </si>
  <si>
    <t>Waffles, WG, Bulk, No High Fructose Corn Syrup, equivalent to 1oz grain serving.</t>
  </si>
  <si>
    <t>BAKE CRAFTERS</t>
  </si>
  <si>
    <t>Grain &amp; Breads - Miscellaneous</t>
  </si>
  <si>
    <t>0801</t>
  </si>
  <si>
    <t>Chip, Tortilla, Round</t>
  </si>
  <si>
    <t>TOSTITOS</t>
  </si>
  <si>
    <t>8/16 oz</t>
  </si>
  <si>
    <t>0802</t>
  </si>
  <si>
    <t>Cracker, Goldfish, Cheddar, Whole Grain, No High Fructose Corn Syrup</t>
  </si>
  <si>
    <t>300/.75 oz</t>
  </si>
  <si>
    <t>0803</t>
  </si>
  <si>
    <t>Crust, Pizza, Whole Grain, 16", Oven Rising, equivalent to 2oz grain serving, Must meet USDA WGR guidelines</t>
  </si>
  <si>
    <t>20/21.5oz</t>
  </si>
  <si>
    <t>0804</t>
  </si>
  <si>
    <t>Bread, Sliced, Sandwich, Whole Grain, equivalent to 1oz grain serving, Must meet USDA WGR guidelines</t>
  </si>
  <si>
    <t>12/22 oz</t>
  </si>
  <si>
    <t>0805</t>
  </si>
  <si>
    <t>Pasta, Elbow, Whole Grain, Must meet USDA WGR guidelines</t>
  </si>
  <si>
    <t>2/10 LB</t>
  </si>
  <si>
    <t>0806</t>
  </si>
  <si>
    <t>Pasta, Penne, Whole Grain, Must meet USDA WGR guidelines</t>
  </si>
  <si>
    <t>0807</t>
  </si>
  <si>
    <t>Pasta, Spaghetti, Whole Grain, Must meet USDA WGR guidelines</t>
  </si>
  <si>
    <t>0808</t>
  </si>
  <si>
    <t>Rice, Brown, Must meet USDA WGR guidelines</t>
  </si>
  <si>
    <t>R2GF25570</t>
  </si>
  <si>
    <t>1/25 LB</t>
  </si>
  <si>
    <t>0809</t>
  </si>
  <si>
    <t>Roll, Hamburger, Whole Grain, Must meet USDA 2oz WGR guidelines</t>
  </si>
  <si>
    <t>10/12 ct</t>
  </si>
  <si>
    <t>0810</t>
  </si>
  <si>
    <t>Roll, Hoagie, Whole Grain, Must meet USDA 2oz WGR guidelines</t>
  </si>
  <si>
    <t>0811</t>
  </si>
  <si>
    <t>Roll, Dinner, Bulk, Whole Grain, Must meet USDA 1oz WGR guidelines</t>
  </si>
  <si>
    <t>216/2.2 oz</t>
  </si>
  <si>
    <t>0812</t>
  </si>
  <si>
    <t>Roll, Hot Dog, Whole Grain, Must meet USDA 2oz WGR guidelines</t>
  </si>
  <si>
    <t>AUNT MILLIE'S</t>
  </si>
  <si>
    <t>12/12 CT</t>
  </si>
  <si>
    <t>0813</t>
  </si>
  <si>
    <t>Wrap, Tortilla, Whole Wheat  5-6 inch, equivalent to 1oz grain serving, Must meet USDA WGR guidelines</t>
  </si>
  <si>
    <t>AZTECA</t>
  </si>
  <si>
    <t>30/12 CT</t>
  </si>
  <si>
    <t>0814</t>
  </si>
  <si>
    <t>Wrap, Tortilla, Whole Wheat  9-inch, equivalent to 2oz grain serving, Must meet USDA WGR guidelines</t>
  </si>
  <si>
    <t>16/12 CT</t>
  </si>
  <si>
    <t>0815</t>
  </si>
  <si>
    <t>Bread, Pita, WG, equivalent to 2oz grain serving. Must meet USDA WGR guidelines</t>
  </si>
  <si>
    <t>Olympia Foods</t>
  </si>
  <si>
    <t>12/10 CT</t>
  </si>
  <si>
    <t>0816</t>
  </si>
  <si>
    <t>Pretzels, Soft, Prebaked, WG, 1oz. Must meet USDA WGR guidelines</t>
  </si>
  <si>
    <t>SuperPretzel</t>
  </si>
  <si>
    <t>1/200 CT</t>
  </si>
  <si>
    <t>0817</t>
  </si>
  <si>
    <t>Bread, Ciabatta, WG, equivalent to 2oz grain serving. Must meet USDA WGR guidelines.</t>
  </si>
  <si>
    <t>94562-37738</t>
  </si>
  <si>
    <t>1/96 CT</t>
  </si>
  <si>
    <t>Juice</t>
  </si>
  <si>
    <t>0901</t>
  </si>
  <si>
    <t>Juice, 100%, Apple</t>
  </si>
  <si>
    <t>70/4oz</t>
  </si>
  <si>
    <t>0902</t>
  </si>
  <si>
    <t>Juice, 100% Orange</t>
  </si>
  <si>
    <t>96/4oz</t>
  </si>
  <si>
    <t>Spices/Seasonings</t>
  </si>
  <si>
    <t>1001</t>
  </si>
  <si>
    <t>Basil Leaves</t>
  </si>
  <si>
    <t>TRADE EAST</t>
  </si>
  <si>
    <t>1/5.5 oz</t>
  </si>
  <si>
    <t>1002</t>
  </si>
  <si>
    <t>Chili Powder</t>
  </si>
  <si>
    <t>1/16 oz</t>
  </si>
  <si>
    <t>1003</t>
  </si>
  <si>
    <t>Cinnamon, Ground</t>
  </si>
  <si>
    <t>MCCRMCK</t>
  </si>
  <si>
    <t>1/18 oz</t>
  </si>
  <si>
    <t>1004</t>
  </si>
  <si>
    <t>Cumin, Ground</t>
  </si>
  <si>
    <t>1/15 oz</t>
  </si>
  <si>
    <t>1005</t>
  </si>
  <si>
    <t>Curry Powder</t>
  </si>
  <si>
    <t>1/17 oz</t>
  </si>
  <si>
    <t>1006</t>
  </si>
  <si>
    <t>Garlic, Granulated</t>
  </si>
  <si>
    <t>1/7.25 LB</t>
  </si>
  <si>
    <t>1007</t>
  </si>
  <si>
    <t>Ginger, Ground</t>
  </si>
  <si>
    <t>1008</t>
  </si>
  <si>
    <t>Italian Seasoning</t>
  </si>
  <si>
    <t>1/6 oz</t>
  </si>
  <si>
    <t>1009</t>
  </si>
  <si>
    <t>Mustard, Ground</t>
  </si>
  <si>
    <t>1/14 oz</t>
  </si>
  <si>
    <t>1010</t>
  </si>
  <si>
    <t>Onion, Powder</t>
  </si>
  <si>
    <t>1/19 oz</t>
  </si>
  <si>
    <t>1011</t>
  </si>
  <si>
    <t>Oregano, Leaves</t>
  </si>
  <si>
    <t>1/5 oz</t>
  </si>
  <si>
    <t>1012</t>
  </si>
  <si>
    <t>Parsley, Flakes</t>
  </si>
  <si>
    <t>1/11 oz</t>
  </si>
  <si>
    <t>1013</t>
  </si>
  <si>
    <t>Paprika</t>
  </si>
  <si>
    <t>1014</t>
  </si>
  <si>
    <t>Pepper, Black, Table Grind</t>
  </si>
  <si>
    <t>1/16o oz</t>
  </si>
  <si>
    <t>1015</t>
  </si>
  <si>
    <t>Pepper, Cayenne</t>
  </si>
  <si>
    <t>1016</t>
  </si>
  <si>
    <t xml:space="preserve">Pepper, Crushed Red </t>
  </si>
  <si>
    <t>1/12 oz</t>
  </si>
  <si>
    <t>1017</t>
  </si>
  <si>
    <t>Salt</t>
  </si>
  <si>
    <t>18/2.25 LB</t>
  </si>
  <si>
    <t>1018</t>
  </si>
  <si>
    <t>Seasoning, Cajun</t>
  </si>
  <si>
    <t>1/22 oz</t>
  </si>
  <si>
    <t>1019</t>
  </si>
  <si>
    <t>Sesame Seed</t>
  </si>
  <si>
    <t>1020</t>
  </si>
  <si>
    <t>Thyme, Leaves</t>
  </si>
  <si>
    <t>1021</t>
  </si>
  <si>
    <t>Cloves, Ground</t>
  </si>
  <si>
    <t>1/5oz</t>
  </si>
  <si>
    <t>1022</t>
  </si>
  <si>
    <t>Allspice</t>
  </si>
  <si>
    <t>1/16oz</t>
  </si>
  <si>
    <t>1023</t>
  </si>
  <si>
    <t>Paprika, Smoked</t>
  </si>
  <si>
    <t>Baking Needs</t>
  </si>
  <si>
    <t>1102</t>
  </si>
  <si>
    <t>Extract, Vanilla</t>
  </si>
  <si>
    <t>1/1 PINT</t>
  </si>
  <si>
    <t>1103</t>
  </si>
  <si>
    <t>Flour, Ultragrain, Whole Grain</t>
  </si>
  <si>
    <t>Healthy Choice</t>
  </si>
  <si>
    <t>1/50 LB</t>
  </si>
  <si>
    <t>1104</t>
  </si>
  <si>
    <t>Honey</t>
  </si>
  <si>
    <t>PF4503</t>
  </si>
  <si>
    <t>4/6 LB</t>
  </si>
  <si>
    <t>1105</t>
  </si>
  <si>
    <t>Juice, Lemon, Pasteurized</t>
  </si>
  <si>
    <t>12/32 oz</t>
  </si>
  <si>
    <t>1106</t>
  </si>
  <si>
    <t>Oil, Olive Blend, 90/10</t>
  </si>
  <si>
    <t>6/1 GAL</t>
  </si>
  <si>
    <t>1107</t>
  </si>
  <si>
    <t>Pan Coating, Canola Blend</t>
  </si>
  <si>
    <t>6/21 oz</t>
  </si>
  <si>
    <t>1108</t>
  </si>
  <si>
    <t>Cornstarch</t>
  </si>
  <si>
    <t>ARGO</t>
  </si>
  <si>
    <t>24/1 LB</t>
  </si>
  <si>
    <t>1109</t>
  </si>
  <si>
    <t>Sugar, Granulated</t>
  </si>
  <si>
    <t>DOMINO</t>
  </si>
  <si>
    <t>1110</t>
  </si>
  <si>
    <t>Sugar, Light Brown</t>
  </si>
  <si>
    <t>12/2 LB</t>
  </si>
  <si>
    <t>1111</t>
  </si>
  <si>
    <t>Juice, Lime, Shelf Stable</t>
  </si>
  <si>
    <t>Realemon</t>
  </si>
  <si>
    <t>4/1 GAL</t>
  </si>
  <si>
    <t>Condiments/Dressings/Sauces</t>
  </si>
  <si>
    <t>1201</t>
  </si>
  <si>
    <t>Jelly, Strawberry, No High Fructose Corn Syrup</t>
  </si>
  <si>
    <t>SMUCKERS</t>
  </si>
  <si>
    <t>12/19oz</t>
  </si>
  <si>
    <t>1202</t>
  </si>
  <si>
    <t>Mayonnaise, Light, TFF, No High Fructose Corn Syrup</t>
  </si>
  <si>
    <t>Kens</t>
  </si>
  <si>
    <t>21913GFS</t>
  </si>
  <si>
    <t>1203</t>
  </si>
  <si>
    <t>Relish, Sweet</t>
  </si>
  <si>
    <t>1204</t>
  </si>
  <si>
    <t>Sauce, Cheese, Queso Blanco</t>
  </si>
  <si>
    <t>1205</t>
  </si>
  <si>
    <t>Sauce, Alfredo</t>
  </si>
  <si>
    <t>1206</t>
  </si>
  <si>
    <t>Sauce, BBQ, No High Fructose Corn Syrup</t>
  </si>
  <si>
    <t>KENS</t>
  </si>
  <si>
    <t>KE0784</t>
  </si>
  <si>
    <t>1207</t>
  </si>
  <si>
    <t>Sauce, Red Hot Original</t>
  </si>
  <si>
    <t>FRANKS</t>
  </si>
  <si>
    <t>1/1 GAL</t>
  </si>
  <si>
    <t>1208</t>
  </si>
  <si>
    <t>Sauce, Soy, Light, Reduced Sodium</t>
  </si>
  <si>
    <t>KIKKOMAN</t>
  </si>
  <si>
    <t>6/.5 GAL</t>
  </si>
  <si>
    <t>1209</t>
  </si>
  <si>
    <t>Sauce, Teriyaki Glaze, No High Fructose Corn Syrup</t>
  </si>
  <si>
    <t>1210</t>
  </si>
  <si>
    <t>Sauce, Worchestershire</t>
  </si>
  <si>
    <t>FRENCHS</t>
  </si>
  <si>
    <t>1211</t>
  </si>
  <si>
    <t>Spread, Sunflower Butter</t>
  </si>
  <si>
    <t>SUNBUTTER</t>
  </si>
  <si>
    <t>1213</t>
  </si>
  <si>
    <t>Vinegar, White</t>
  </si>
  <si>
    <t>HEINZ</t>
  </si>
  <si>
    <t>93901 62964</t>
  </si>
  <si>
    <t>1214</t>
  </si>
  <si>
    <t>Base, Vegetable, Low Sodium, No MSG</t>
  </si>
  <si>
    <t>6/1 LB</t>
  </si>
  <si>
    <t>1215</t>
  </si>
  <si>
    <t>Base, Chicken, Low Sodium, No MSG</t>
  </si>
  <si>
    <t>19438GFS</t>
  </si>
  <si>
    <t>1216</t>
  </si>
  <si>
    <t>Dressing, Zesty Italian, No High Fructose Corn Syrup</t>
  </si>
  <si>
    <t>KEN'S</t>
  </si>
  <si>
    <t>KE0872</t>
  </si>
  <si>
    <t>1217</t>
  </si>
  <si>
    <t>Dressing, Caesar, No High Fructose Corn Syrup</t>
  </si>
  <si>
    <t>KE0670</t>
  </si>
  <si>
    <t>1218</t>
  </si>
  <si>
    <t>Ketchup, Bulk, No High Fructose Corn Syrup</t>
  </si>
  <si>
    <t>REDYL99</t>
  </si>
  <si>
    <t>1219</t>
  </si>
  <si>
    <t>Tahini Paste</t>
  </si>
  <si>
    <t>1220</t>
  </si>
  <si>
    <t>Whipped Topping, No High Fructose Corn Syrup</t>
  </si>
  <si>
    <t>On Top</t>
  </si>
  <si>
    <t>12/16 oz</t>
  </si>
  <si>
    <t>1221</t>
  </si>
  <si>
    <t>Mustard, Bulk</t>
  </si>
  <si>
    <t>French's</t>
  </si>
  <si>
    <t>4/105 oz</t>
  </si>
  <si>
    <t>Portion Control</t>
  </si>
  <si>
    <t>1301</t>
  </si>
  <si>
    <t>Dressing, Italian, Pouch, TFF, No High Fructose Corn Syrup</t>
  </si>
  <si>
    <t>KE0807B3</t>
  </si>
  <si>
    <t>60/1.5 oz</t>
  </si>
  <si>
    <t>1303</t>
  </si>
  <si>
    <t>Dressing, Honey Mustard, Cup, TFF, No High Fructose Corn Syrup</t>
  </si>
  <si>
    <t>634A5</t>
  </si>
  <si>
    <t>100/1.5oz</t>
  </si>
  <si>
    <t>1304</t>
  </si>
  <si>
    <t>Dressing, Ranch, Cups, TFF, No High Fructose Corn Syrup</t>
  </si>
  <si>
    <t>KEN's</t>
  </si>
  <si>
    <t>KE0777A5</t>
  </si>
  <si>
    <t>1305</t>
  </si>
  <si>
    <t>Jelly, Grape, TFF, No High Fructose Corn Syrup</t>
  </si>
  <si>
    <t>SMUCKER'S Natural</t>
  </si>
  <si>
    <t>200/.5 oz</t>
  </si>
  <si>
    <t>1306</t>
  </si>
  <si>
    <t>Ketchup, Packet, No High Fructose Corn Syrup</t>
  </si>
  <si>
    <t>REDYL9G</t>
  </si>
  <si>
    <t>1000/9 GM</t>
  </si>
  <si>
    <t>1307</t>
  </si>
  <si>
    <t>Mayonnaise, Light, Packet, No High Fructose Corn Syrup</t>
  </si>
  <si>
    <t>200/.44 oz</t>
  </si>
  <si>
    <t>1308</t>
  </si>
  <si>
    <t>Mustard, Packet</t>
  </si>
  <si>
    <t>500/.2 oz</t>
  </si>
  <si>
    <t>1309</t>
  </si>
  <si>
    <t>Hot Sauce, Packet</t>
  </si>
  <si>
    <t>Frank's</t>
  </si>
  <si>
    <t>200/7 GM</t>
  </si>
  <si>
    <t>1310</t>
  </si>
  <si>
    <t>Syrup, Breakfast, No High Fructose Corn Syrup</t>
  </si>
  <si>
    <t>100/1 oz</t>
  </si>
  <si>
    <t>Chemical &amp; Cleaning</t>
  </si>
  <si>
    <t>Hand Sanitizer</t>
  </si>
  <si>
    <t>PACKER</t>
  </si>
  <si>
    <t>12/8  oz</t>
  </si>
  <si>
    <t>Hand Soap - H24</t>
  </si>
  <si>
    <t>Clean Force</t>
  </si>
  <si>
    <t>4/750 ML</t>
  </si>
  <si>
    <t>Dish Soap, Sink - P20</t>
  </si>
  <si>
    <t>5GAL</t>
  </si>
  <si>
    <t>Sanitizer, Sink - K84</t>
  </si>
  <si>
    <t>5L</t>
  </si>
  <si>
    <t>Dish Soap, Dishwasher - D26</t>
  </si>
  <si>
    <t>Rinse Aid, Dishwasher - D28</t>
  </si>
  <si>
    <t>Presoak</t>
  </si>
  <si>
    <t> </t>
  </si>
  <si>
    <t>Paper Supplies</t>
  </si>
  <si>
    <t>Labels, Food Storage, 2x3 in, Dissolvable, White</t>
  </si>
  <si>
    <t>CAMBRO</t>
  </si>
  <si>
    <t>6/250 CT</t>
  </si>
  <si>
    <t>Tray, 5-Compartment, Compostable, 8.25X10"</t>
  </si>
  <si>
    <t>SAVADAY</t>
  </si>
  <si>
    <t>1/240 CT</t>
  </si>
  <si>
    <t>Cups. Cold, 10 oz, Plastic Clear</t>
  </si>
  <si>
    <t>ECO-PRODUCTS</t>
  </si>
  <si>
    <t>20/50 CT</t>
  </si>
  <si>
    <t>Flat Lids, Clear, for 10 Ounce Cups</t>
  </si>
  <si>
    <t>Foil, Sheet 9"x10.75"</t>
  </si>
  <si>
    <t>DISTRIBUTOR'S CHOICE</t>
  </si>
  <si>
    <t>6/500 CT</t>
  </si>
  <si>
    <t>Foil Roll, Standard, 9x10.75 in</t>
  </si>
  <si>
    <t>Fork, Recyclable</t>
  </si>
  <si>
    <t>1/1000 CT</t>
  </si>
  <si>
    <t>Spoon, Recyclable, Soup</t>
  </si>
  <si>
    <t>Lid, Plastic, Clear, 5.5 Ounce Cups</t>
  </si>
  <si>
    <t>25/100 CT</t>
  </si>
  <si>
    <t>Cup, Portion, 5.5oz Translucent</t>
  </si>
  <si>
    <t>Lid: Portion Cup 2 oz</t>
  </si>
  <si>
    <t>24/100 CT</t>
  </si>
  <si>
    <t>Cup, Portion, 2oz Translucent</t>
  </si>
  <si>
    <t>12/200 CT</t>
  </si>
  <si>
    <t>Containers, 8.25x8.33x3 in, Plastic, Clear, Hinged</t>
  </si>
  <si>
    <t>200/1 CT</t>
  </si>
  <si>
    <t>Wraps, Deli, 8 x 10.75in, Dry-Waxed Paper</t>
  </si>
  <si>
    <t>12/500 CT</t>
  </si>
  <si>
    <t>Bag, Paper, Brown, 8 Lb Heavy Duty</t>
  </si>
  <si>
    <t>1/500 CT</t>
  </si>
  <si>
    <t>Napkin, Brown</t>
  </si>
  <si>
    <t>12/600 CT</t>
  </si>
  <si>
    <t>Container, 3 Compartment, Hinged, 9X9X3 - pulp or plastic</t>
  </si>
  <si>
    <t>2/75 CT</t>
  </si>
  <si>
    <t>Tray, Paper (Boat) - 2#</t>
  </si>
  <si>
    <t>4/250 CT</t>
  </si>
  <si>
    <t>Tray, Paper (Boat) - 3#</t>
  </si>
  <si>
    <t>Film - 18-inch</t>
  </si>
  <si>
    <t>1/2000 FT</t>
  </si>
  <si>
    <t>Pad, Scouring</t>
  </si>
  <si>
    <t>3/12 CT</t>
  </si>
  <si>
    <t>Towel, Wiper</t>
  </si>
  <si>
    <t>1/150 CT</t>
  </si>
  <si>
    <t>Liner, Pan</t>
  </si>
  <si>
    <t>Glove, Vinyl Medium</t>
  </si>
  <si>
    <t>10/100 CT</t>
  </si>
  <si>
    <t>Glove, Vinyl XL</t>
  </si>
  <si>
    <t>Hair Net</t>
  </si>
  <si>
    <t>Bowl, 16oz, Paper</t>
  </si>
  <si>
    <t>Beard Net</t>
  </si>
  <si>
    <t>10/1000 CT</t>
  </si>
  <si>
    <t>Adhesive Bandages, Assorted Sizes</t>
  </si>
  <si>
    <t>8/3 CT</t>
  </si>
  <si>
    <t>Proposed Brand Name Alternate MFG</t>
  </si>
  <si>
    <t>Proposed Alternative MFG and MFG Code</t>
  </si>
  <si>
    <t>Proposed Alternative Servings Per Case/Pack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</si>
</sst>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rgb="FF000000"/>
      <name val="Calibri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i/>
      <sz val="16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682B4"/>
        <bgColor rgb="FF4682B4"/>
      </patternFill>
    </fill>
    <fill>
      <patternFill patternType="solid">
        <fgColor rgb="FFC6D9F0"/>
        <bgColor rgb="FFC6D9F0"/>
      </patternFill>
    </fill>
    <fill>
      <patternFill patternType="solid">
        <fgColor rgb="FFFFF2CC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1" xfId="0" applyFont="1" applyBorder="1" applyAlignment="1">
      <alignment horizontal="left" wrapText="1" readingOrder="1"/>
    </xf>
    <xf numFmtId="0" fontId="7" fillId="0" borderId="0" xfId="0" applyFont="1"/>
    <xf numFmtId="0" fontId="5" fillId="0" borderId="2" xfId="0" applyFont="1" applyBorder="1" applyAlignment="1">
      <alignment horizontal="left" wrapText="1" readingOrder="1"/>
    </xf>
    <xf numFmtId="0" fontId="5" fillId="2" borderId="1" xfId="0" applyFont="1" applyFill="1" applyBorder="1" applyAlignment="1">
      <alignment horizontal="left" wrapText="1" readingOrder="1"/>
    </xf>
    <xf numFmtId="0" fontId="5" fillId="0" borderId="4" xfId="0" applyFont="1" applyBorder="1" applyAlignment="1">
      <alignment horizontal="left" wrapText="1" readingOrder="1"/>
    </xf>
    <xf numFmtId="0" fontId="5" fillId="2" borderId="4" xfId="0" applyFont="1" applyFill="1" applyBorder="1" applyAlignment="1">
      <alignment horizontal="left" wrapText="1" readingOrder="1"/>
    </xf>
    <xf numFmtId="0" fontId="5" fillId="0" borderId="1" xfId="0" applyFont="1" applyBorder="1" applyAlignment="1">
      <alignment horizontal="left" wrapText="1" readingOrder="1"/>
    </xf>
    <xf numFmtId="49" fontId="0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3" fillId="3" borderId="6" xfId="0" applyNumberFormat="1" applyFont="1" applyFill="1" applyBorder="1" applyAlignment="1">
      <alignment horizontal="center" wrapText="1" readingOrder="1"/>
    </xf>
    <xf numFmtId="0" fontId="3" fillId="3" borderId="7" xfId="0" applyFont="1" applyFill="1" applyBorder="1" applyAlignment="1">
      <alignment horizontal="left" wrapText="1" readingOrder="1"/>
    </xf>
    <xf numFmtId="0" fontId="3" fillId="3" borderId="7" xfId="0" applyFont="1" applyFill="1" applyBorder="1" applyAlignment="1">
      <alignment horizontal="center" wrapText="1" readingOrder="1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wrapText="1" readingOrder="1"/>
    </xf>
    <xf numFmtId="0" fontId="3" fillId="3" borderId="5" xfId="0" applyFont="1" applyFill="1" applyBorder="1" applyAlignment="1">
      <alignment horizontal="center" wrapText="1" readingOrder="1"/>
    </xf>
    <xf numFmtId="49" fontId="5" fillId="0" borderId="1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 readingOrder="1"/>
    </xf>
    <xf numFmtId="49" fontId="5" fillId="0" borderId="1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4" fontId="5" fillId="0" borderId="11" xfId="0" applyNumberFormat="1" applyFont="1" applyBorder="1"/>
    <xf numFmtId="44" fontId="6" fillId="0" borderId="11" xfId="0" applyNumberFormat="1" applyFont="1" applyBorder="1"/>
    <xf numFmtId="44" fontId="5" fillId="0" borderId="15" xfId="0" applyNumberFormat="1" applyFont="1" applyBorder="1"/>
    <xf numFmtId="44" fontId="5" fillId="0" borderId="14" xfId="0" applyNumberFormat="1" applyFont="1" applyBorder="1"/>
    <xf numFmtId="44" fontId="5" fillId="0" borderId="11" xfId="0" applyNumberFormat="1" applyFont="1" applyFill="1" applyBorder="1"/>
    <xf numFmtId="44" fontId="5" fillId="0" borderId="11" xfId="0" applyNumberFormat="1" applyFont="1" applyBorder="1" applyAlignment="1"/>
    <xf numFmtId="44" fontId="6" fillId="0" borderId="11" xfId="0" applyNumberFormat="1" applyFont="1" applyFill="1" applyBorder="1"/>
    <xf numFmtId="44" fontId="5" fillId="0" borderId="15" xfId="0" applyNumberFormat="1" applyFont="1" applyFill="1" applyBorder="1"/>
    <xf numFmtId="44" fontId="8" fillId="0" borderId="11" xfId="0" applyNumberFormat="1" applyFont="1" applyBorder="1"/>
    <xf numFmtId="44" fontId="8" fillId="0" borderId="15" xfId="0" applyNumberFormat="1" applyFont="1" applyBorder="1"/>
    <xf numFmtId="44" fontId="0" fillId="0" borderId="0" xfId="0" applyNumberFormat="1" applyFont="1"/>
    <xf numFmtId="44" fontId="7" fillId="0" borderId="0" xfId="0" applyNumberFormat="1" applyFont="1"/>
    <xf numFmtId="44" fontId="9" fillId="0" borderId="0" xfId="0" applyNumberFormat="1" applyFont="1"/>
    <xf numFmtId="44" fontId="0" fillId="0" borderId="0" xfId="0" applyNumberFormat="1" applyFont="1" applyAlignment="1"/>
    <xf numFmtId="44" fontId="0" fillId="0" borderId="0" xfId="0" applyNumberFormat="1" applyFont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3" borderId="7" xfId="0" applyNumberFormat="1" applyFont="1" applyFill="1" applyBorder="1" applyAlignment="1">
      <alignment horizontal="center" wrapText="1" readingOrder="1"/>
    </xf>
    <xf numFmtId="0" fontId="5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" fontId="5" fillId="0" borderId="4" xfId="0" applyNumberFormat="1" applyFont="1" applyBorder="1" applyAlignment="1">
      <alignment horizontal="left" wrapText="1" readingOrder="1"/>
    </xf>
    <xf numFmtId="0" fontId="5" fillId="5" borderId="1" xfId="0" applyFont="1" applyFill="1" applyBorder="1" applyAlignment="1">
      <alignment horizontal="left" wrapText="1" readingOrder="1"/>
    </xf>
    <xf numFmtId="0" fontId="5" fillId="5" borderId="4" xfId="0" applyFont="1" applyFill="1" applyBorder="1" applyAlignment="1">
      <alignment horizontal="left" wrapText="1" readingOrder="1"/>
    </xf>
    <xf numFmtId="0" fontId="0" fillId="5" borderId="0" xfId="0" applyFont="1" applyFill="1"/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7" fontId="5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1" fontId="5" fillId="0" borderId="1" xfId="0" applyNumberFormat="1" applyFont="1" applyFill="1" applyBorder="1" applyAlignment="1">
      <alignment horizontal="left" wrapText="1" readingOrder="1"/>
    </xf>
    <xf numFmtId="1" fontId="5" fillId="0" borderId="4" xfId="0" applyNumberFormat="1" applyFont="1" applyFill="1" applyBorder="1" applyAlignment="1">
      <alignment horizontal="left" wrapText="1" readingOrder="1"/>
    </xf>
    <xf numFmtId="0" fontId="5" fillId="0" borderId="2" xfId="0" applyFont="1" applyFill="1" applyBorder="1" applyAlignment="1">
      <alignment horizontal="left" wrapText="1" readingOrder="1"/>
    </xf>
    <xf numFmtId="1" fontId="5" fillId="0" borderId="0" xfId="0" applyNumberFormat="1" applyFont="1" applyBorder="1" applyAlignment="1">
      <alignment horizontal="center"/>
    </xf>
    <xf numFmtId="0" fontId="5" fillId="0" borderId="19" xfId="0" applyFont="1" applyFill="1" applyBorder="1" applyAlignment="1">
      <alignment wrapText="1" readingOrder="1"/>
    </xf>
    <xf numFmtId="0" fontId="5" fillId="0" borderId="18" xfId="0" applyFont="1" applyFill="1" applyBorder="1" applyAlignment="1">
      <alignment wrapText="1" readingOrder="1"/>
    </xf>
    <xf numFmtId="0" fontId="5" fillId="2" borderId="19" xfId="0" applyFont="1" applyFill="1" applyBorder="1" applyAlignment="1">
      <alignment wrapText="1" readingOrder="1"/>
    </xf>
    <xf numFmtId="0" fontId="5" fillId="2" borderId="18" xfId="0" applyFont="1" applyFill="1" applyBorder="1" applyAlignment="1">
      <alignment wrapText="1" readingOrder="1"/>
    </xf>
    <xf numFmtId="0" fontId="6" fillId="0" borderId="19" xfId="0" applyFont="1" applyFill="1" applyBorder="1" applyAlignment="1">
      <alignment wrapText="1" readingOrder="1"/>
    </xf>
    <xf numFmtId="0" fontId="6" fillId="0" borderId="18" xfId="0" applyFont="1" applyFill="1" applyBorder="1" applyAlignment="1">
      <alignment wrapText="1" readingOrder="1"/>
    </xf>
    <xf numFmtId="0" fontId="0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8" fontId="5" fillId="0" borderId="2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8" fontId="5" fillId="0" borderId="23" xfId="0" applyNumberFormat="1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4" fontId="0" fillId="0" borderId="0" xfId="0" applyNumberFormat="1" applyFont="1" applyFill="1" applyBorder="1" applyAlignment="1">
      <alignment wrapText="1"/>
    </xf>
    <xf numFmtId="8" fontId="0" fillId="0" borderId="5" xfId="0" applyNumberFormat="1" applyFont="1" applyFill="1" applyBorder="1" applyAlignment="1">
      <alignment wrapText="1"/>
    </xf>
    <xf numFmtId="8" fontId="0" fillId="0" borderId="22" xfId="0" applyNumberFormat="1" applyFont="1" applyFill="1" applyBorder="1" applyAlignment="1">
      <alignment wrapText="1"/>
    </xf>
    <xf numFmtId="8" fontId="0" fillId="0" borderId="29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/>
    <xf numFmtId="17" fontId="5" fillId="0" borderId="4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4" borderId="25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4" fillId="4" borderId="18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0EDF7-E351-4582-AFEE-E22B23025C11}">
  <dimension ref="A1:AH963"/>
  <sheetViews>
    <sheetView zoomScale="85" zoomScaleNormal="85" workbookViewId="0">
      <pane xSplit="2" ySplit="3" topLeftCell="S64" activePane="bottomRight" state="frozen"/>
      <selection pane="topRight" activeCell="E1" sqref="E1"/>
      <selection pane="bottomLeft" activeCell="A3" sqref="A3"/>
      <selection pane="bottomRight" activeCell="I7" sqref="I7"/>
    </sheetView>
  </sheetViews>
  <sheetFormatPr defaultColWidth="14.453125" defaultRowHeight="15" customHeight="1" x14ac:dyDescent="0.35"/>
  <cols>
    <col min="1" max="1" width="11.1796875" customWidth="1"/>
    <col min="2" max="2" width="65.54296875" customWidth="1"/>
    <col min="3" max="3" width="13.81640625" customWidth="1"/>
    <col min="4" max="4" width="22.81640625" customWidth="1"/>
    <col min="5" max="8" width="11.1796875" style="61" customWidth="1"/>
    <col min="9" max="15" width="11.1796875" style="1" customWidth="1"/>
    <col min="16" max="16" width="9.81640625" style="1" customWidth="1"/>
    <col min="17" max="18" width="10.81640625" customWidth="1"/>
    <col min="19" max="19" width="23.81640625" style="46" customWidth="1"/>
    <col min="20" max="20" width="8.81640625" customWidth="1"/>
    <col min="21" max="21" width="21.1796875" bestFit="1" customWidth="1"/>
    <col min="22" max="34" width="8.81640625" customWidth="1"/>
  </cols>
  <sheetData>
    <row r="1" spans="1:34" ht="18.5" x14ac:dyDescent="0.45">
      <c r="A1" s="117" t="s">
        <v>0</v>
      </c>
      <c r="B1" s="118"/>
      <c r="C1" s="118"/>
      <c r="D1" s="118"/>
      <c r="E1" s="118"/>
      <c r="F1" s="103"/>
      <c r="G1" s="103"/>
      <c r="H1" s="103"/>
      <c r="I1" s="101" t="s">
        <v>1</v>
      </c>
      <c r="J1" s="101"/>
      <c r="K1" s="101"/>
      <c r="L1" s="101"/>
      <c r="M1" s="101"/>
      <c r="N1" s="101"/>
      <c r="O1" s="101" t="s">
        <v>2</v>
      </c>
    </row>
    <row r="2" spans="1:34" ht="18.5" x14ac:dyDescent="0.45">
      <c r="A2" s="101"/>
      <c r="B2" s="102" t="s">
        <v>3</v>
      </c>
      <c r="C2" s="102"/>
      <c r="D2" s="102"/>
      <c r="E2" s="102"/>
      <c r="F2" s="103"/>
      <c r="G2" s="103"/>
      <c r="H2" s="103"/>
      <c r="I2" s="101"/>
      <c r="J2" s="101"/>
      <c r="K2" s="101"/>
      <c r="L2" s="101"/>
      <c r="M2" s="101"/>
      <c r="N2" s="101"/>
      <c r="O2" s="101"/>
    </row>
    <row r="3" spans="1:34" ht="93" x14ac:dyDescent="0.35">
      <c r="A3" s="13" t="s">
        <v>4</v>
      </c>
      <c r="B3" s="14" t="s">
        <v>5</v>
      </c>
      <c r="C3" s="15" t="s">
        <v>6</v>
      </c>
      <c r="D3" s="15" t="s">
        <v>7</v>
      </c>
      <c r="E3" s="51" t="s">
        <v>8</v>
      </c>
      <c r="F3" s="22" t="s">
        <v>622</v>
      </c>
      <c r="G3" s="22" t="s">
        <v>623</v>
      </c>
      <c r="H3" s="22" t="s">
        <v>624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22" t="s">
        <v>15</v>
      </c>
      <c r="P3" s="22" t="s">
        <v>16</v>
      </c>
      <c r="Q3" s="23" t="s">
        <v>17</v>
      </c>
      <c r="R3" s="23" t="s">
        <v>18</v>
      </c>
      <c r="S3" s="4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1" x14ac:dyDescent="0.5">
      <c r="A4" s="114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9"/>
      <c r="R4" s="120"/>
      <c r="S4" s="4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4.5" x14ac:dyDescent="0.35">
      <c r="A5" s="26" t="s">
        <v>20</v>
      </c>
      <c r="B5" s="25" t="s">
        <v>21</v>
      </c>
      <c r="C5" s="25" t="s">
        <v>22</v>
      </c>
      <c r="D5" s="25">
        <v>213008</v>
      </c>
      <c r="E5" s="69" t="s">
        <v>23</v>
      </c>
      <c r="F5" s="104"/>
      <c r="G5" s="104"/>
      <c r="H5" s="104"/>
      <c r="I5" s="66">
        <v>10</v>
      </c>
      <c r="J5" s="66">
        <f>I5/3*2</f>
        <v>6.666666666666667</v>
      </c>
      <c r="K5" s="66">
        <f t="shared" ref="K5:K8" si="0">I5*0.85</f>
        <v>8.5</v>
      </c>
      <c r="L5" s="66">
        <f t="shared" ref="L5:L8" si="1">I5*0.82</f>
        <v>8.1999999999999993</v>
      </c>
      <c r="M5" s="67">
        <f t="shared" ref="M5:M8" si="2">O5*4</f>
        <v>15</v>
      </c>
      <c r="N5" s="67">
        <f t="shared" ref="N5:N8" si="3">O5*6</f>
        <v>22.5</v>
      </c>
      <c r="O5" s="66">
        <f>I5*0.375</f>
        <v>3.75</v>
      </c>
      <c r="P5" s="68">
        <f>SUM(I5:O5)</f>
        <v>74.616666666666674</v>
      </c>
      <c r="Q5" s="37"/>
      <c r="R5" s="37">
        <f t="shared" ref="R5:R8" si="4">P5*Q5</f>
        <v>0</v>
      </c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6.5" x14ac:dyDescent="0.35">
      <c r="A6" s="24" t="s">
        <v>24</v>
      </c>
      <c r="B6" s="63" t="s">
        <v>25</v>
      </c>
      <c r="C6" s="9" t="s">
        <v>22</v>
      </c>
      <c r="D6" s="9">
        <v>2099</v>
      </c>
      <c r="E6" s="53" t="s">
        <v>26</v>
      </c>
      <c r="F6" s="52"/>
      <c r="G6" s="52"/>
      <c r="H6" s="52"/>
      <c r="I6" s="48">
        <v>40</v>
      </c>
      <c r="J6" s="48">
        <f t="shared" ref="J6:J8" si="5">I6/3*2</f>
        <v>26.666666666666668</v>
      </c>
      <c r="K6" s="48">
        <f t="shared" si="0"/>
        <v>34</v>
      </c>
      <c r="L6" s="48">
        <f t="shared" si="1"/>
        <v>32.799999999999997</v>
      </c>
      <c r="M6" s="49">
        <f t="shared" si="2"/>
        <v>60</v>
      </c>
      <c r="N6" s="49">
        <f t="shared" si="3"/>
        <v>90</v>
      </c>
      <c r="O6" s="66">
        <f t="shared" ref="O6:O9" si="6">I6*0.375</f>
        <v>15</v>
      </c>
      <c r="P6" s="50">
        <f>SUM(I6:O6)</f>
        <v>298.4666666666667</v>
      </c>
      <c r="Q6" s="33"/>
      <c r="R6" s="33">
        <f t="shared" si="4"/>
        <v>0</v>
      </c>
      <c r="S6" s="43"/>
      <c r="T6" s="2"/>
      <c r="U6" s="65" t="s">
        <v>27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6.5" x14ac:dyDescent="0.35">
      <c r="A7" s="17" t="s">
        <v>28</v>
      </c>
      <c r="B7" s="9" t="s">
        <v>29</v>
      </c>
      <c r="C7" s="25" t="s">
        <v>30</v>
      </c>
      <c r="D7" s="9">
        <v>700196</v>
      </c>
      <c r="E7" s="53" t="s">
        <v>31</v>
      </c>
      <c r="F7" s="52"/>
      <c r="G7" s="52"/>
      <c r="H7" s="52"/>
      <c r="I7" s="48">
        <v>20</v>
      </c>
      <c r="J7" s="48">
        <f t="shared" ref="J7" si="7">I7/3*2</f>
        <v>13.333333333333334</v>
      </c>
      <c r="K7" s="48">
        <f t="shared" ref="K7" si="8">I7*0.85</f>
        <v>17</v>
      </c>
      <c r="L7" s="48">
        <f t="shared" ref="L7" si="9">I7*0.82</f>
        <v>16.399999999999999</v>
      </c>
      <c r="M7" s="49">
        <f t="shared" ref="M7" si="10">O7*4</f>
        <v>30</v>
      </c>
      <c r="N7" s="49">
        <f t="shared" ref="N7" si="11">O7*6</f>
        <v>45</v>
      </c>
      <c r="O7" s="66">
        <f t="shared" si="6"/>
        <v>7.5</v>
      </c>
      <c r="P7" s="50">
        <f>SUM(I7:O7)</f>
        <v>149.23333333333335</v>
      </c>
      <c r="Q7" s="33"/>
      <c r="R7" s="33">
        <f t="shared" ref="R7" si="12">P7*Q7</f>
        <v>0</v>
      </c>
      <c r="S7" s="43"/>
      <c r="T7" s="2"/>
      <c r="U7" s="7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6.5" x14ac:dyDescent="0.35">
      <c r="A8" s="17" t="s">
        <v>32</v>
      </c>
      <c r="B8" s="63" t="s">
        <v>33</v>
      </c>
      <c r="C8" s="25" t="s">
        <v>22</v>
      </c>
      <c r="D8" s="9">
        <v>215635</v>
      </c>
      <c r="E8" s="53" t="s">
        <v>34</v>
      </c>
      <c r="F8" s="52"/>
      <c r="G8" s="52"/>
      <c r="H8" s="52"/>
      <c r="I8" s="48">
        <v>2</v>
      </c>
      <c r="J8" s="48">
        <f t="shared" si="5"/>
        <v>1.3333333333333333</v>
      </c>
      <c r="K8" s="48">
        <f t="shared" si="0"/>
        <v>1.7</v>
      </c>
      <c r="L8" s="48">
        <f t="shared" si="1"/>
        <v>1.64</v>
      </c>
      <c r="M8" s="49">
        <f t="shared" si="2"/>
        <v>3</v>
      </c>
      <c r="N8" s="49">
        <f t="shared" si="3"/>
        <v>4.5</v>
      </c>
      <c r="O8" s="66">
        <f t="shared" si="6"/>
        <v>0.75</v>
      </c>
      <c r="P8" s="50">
        <f>SUM(I8:O8)</f>
        <v>14.923333333333332</v>
      </c>
      <c r="Q8" s="33"/>
      <c r="R8" s="33">
        <f t="shared" si="4"/>
        <v>0</v>
      </c>
      <c r="S8" s="4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6.5" x14ac:dyDescent="0.35">
      <c r="A9" s="17" t="s">
        <v>35</v>
      </c>
      <c r="B9" s="63" t="s">
        <v>36</v>
      </c>
      <c r="C9" s="9" t="s">
        <v>22</v>
      </c>
      <c r="D9" s="9">
        <v>2565</v>
      </c>
      <c r="E9" s="53" t="s">
        <v>26</v>
      </c>
      <c r="F9" s="52"/>
      <c r="G9" s="52"/>
      <c r="H9" s="52"/>
      <c r="I9" s="48">
        <v>40</v>
      </c>
      <c r="J9" s="48">
        <f t="shared" ref="J9" si="13">I9/3*2</f>
        <v>26.666666666666668</v>
      </c>
      <c r="K9" s="48">
        <f t="shared" ref="K9" si="14">I9*0.85</f>
        <v>34</v>
      </c>
      <c r="L9" s="48">
        <f t="shared" ref="L9" si="15">I9*0.82</f>
        <v>32.799999999999997</v>
      </c>
      <c r="M9" s="49">
        <f t="shared" ref="M9" si="16">O9*4</f>
        <v>60</v>
      </c>
      <c r="N9" s="49">
        <f t="shared" ref="N9" si="17">O9*6</f>
        <v>90</v>
      </c>
      <c r="O9" s="66">
        <f t="shared" si="6"/>
        <v>15</v>
      </c>
      <c r="P9" s="50">
        <f>SUM(I9:O9)</f>
        <v>298.4666666666667</v>
      </c>
      <c r="Q9" s="33"/>
      <c r="R9" s="33">
        <f t="shared" ref="R9" si="18">P9*Q9</f>
        <v>0</v>
      </c>
      <c r="S9" s="43">
        <f>SUM(R5:R9)</f>
        <v>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4.5" x14ac:dyDescent="0.35">
      <c r="A10" s="18"/>
      <c r="B10" s="3"/>
      <c r="C10" s="3"/>
      <c r="D10" s="3"/>
      <c r="E10" s="55"/>
      <c r="F10" s="55"/>
      <c r="G10" s="55"/>
      <c r="H10" s="55"/>
      <c r="I10" s="11"/>
      <c r="J10" s="11"/>
      <c r="K10" s="11"/>
      <c r="L10" s="11"/>
      <c r="M10" s="11"/>
      <c r="N10" s="11"/>
      <c r="O10" s="31"/>
      <c r="P10" s="11"/>
      <c r="Q10" s="34"/>
      <c r="R10" s="34"/>
      <c r="S10" s="4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1" x14ac:dyDescent="0.5">
      <c r="A11" s="114" t="s">
        <v>37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4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5" x14ac:dyDescent="0.35">
      <c r="A12" s="24" t="s">
        <v>38</v>
      </c>
      <c r="B12" s="63" t="s">
        <v>39</v>
      </c>
      <c r="C12" s="25" t="s">
        <v>40</v>
      </c>
      <c r="D12" s="25">
        <v>10460120928</v>
      </c>
      <c r="E12" s="54" t="s">
        <v>41</v>
      </c>
      <c r="F12" s="57"/>
      <c r="G12" s="57"/>
      <c r="H12" s="57"/>
      <c r="I12" s="48">
        <v>100</v>
      </c>
      <c r="J12" s="48">
        <f t="shared" ref="J12:J16" si="19">I12/3*2</f>
        <v>66.666666666666671</v>
      </c>
      <c r="K12" s="48">
        <f t="shared" ref="K12:K16" si="20">I12*0.85</f>
        <v>85</v>
      </c>
      <c r="L12" s="48">
        <f t="shared" ref="L12:L16" si="21">I12*0.82</f>
        <v>82</v>
      </c>
      <c r="M12" s="49">
        <f t="shared" ref="M12:M16" si="22">O12*4</f>
        <v>150</v>
      </c>
      <c r="N12" s="49">
        <f t="shared" ref="N12:N18" si="23">O12*6</f>
        <v>225</v>
      </c>
      <c r="O12" s="66">
        <f t="shared" ref="O12:O18" si="24">I12*0.375</f>
        <v>37.5</v>
      </c>
      <c r="P12" s="50">
        <f t="shared" ref="P12:P18" si="25">SUM(I12:O12)</f>
        <v>746.16666666666674</v>
      </c>
      <c r="Q12" s="33"/>
      <c r="R12" s="33">
        <f>P12*Q12</f>
        <v>0</v>
      </c>
      <c r="S12" s="4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6.5" x14ac:dyDescent="0.35">
      <c r="A13" s="20" t="s">
        <v>42</v>
      </c>
      <c r="B13" s="63" t="s">
        <v>43</v>
      </c>
      <c r="C13" s="6" t="s">
        <v>40</v>
      </c>
      <c r="D13" s="25">
        <v>10299010928</v>
      </c>
      <c r="E13" s="56" t="s">
        <v>44</v>
      </c>
      <c r="F13" s="58"/>
      <c r="G13" s="58"/>
      <c r="H13" s="58"/>
      <c r="I13" s="48">
        <v>20</v>
      </c>
      <c r="J13" s="48">
        <f t="shared" si="19"/>
        <v>13.333333333333334</v>
      </c>
      <c r="K13" s="48">
        <f t="shared" si="20"/>
        <v>17</v>
      </c>
      <c r="L13" s="48">
        <f t="shared" si="21"/>
        <v>16.399999999999999</v>
      </c>
      <c r="M13" s="49">
        <f t="shared" si="22"/>
        <v>30</v>
      </c>
      <c r="N13" s="49">
        <f t="shared" si="23"/>
        <v>45</v>
      </c>
      <c r="O13" s="66">
        <f t="shared" si="24"/>
        <v>7.5</v>
      </c>
      <c r="P13" s="50">
        <f t="shared" si="25"/>
        <v>149.23333333333335</v>
      </c>
      <c r="Q13" s="33"/>
      <c r="R13" s="33">
        <f>P13*Q13</f>
        <v>0</v>
      </c>
      <c r="S13" s="4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6.5" x14ac:dyDescent="0.35">
      <c r="A14" s="24" t="s">
        <v>45</v>
      </c>
      <c r="B14" s="63" t="s">
        <v>46</v>
      </c>
      <c r="C14" s="25" t="s">
        <v>40</v>
      </c>
      <c r="D14" s="25">
        <v>10460120928</v>
      </c>
      <c r="E14" s="54" t="s">
        <v>41</v>
      </c>
      <c r="F14" s="57"/>
      <c r="G14" s="57"/>
      <c r="H14" s="57"/>
      <c r="I14" s="48">
        <v>200</v>
      </c>
      <c r="J14" s="48">
        <f t="shared" si="19"/>
        <v>133.33333333333334</v>
      </c>
      <c r="K14" s="48">
        <f t="shared" si="20"/>
        <v>170</v>
      </c>
      <c r="L14" s="48">
        <f t="shared" si="21"/>
        <v>164</v>
      </c>
      <c r="M14" s="49">
        <f t="shared" si="22"/>
        <v>300</v>
      </c>
      <c r="N14" s="49">
        <f t="shared" si="23"/>
        <v>450</v>
      </c>
      <c r="O14" s="66">
        <f t="shared" si="24"/>
        <v>75</v>
      </c>
      <c r="P14" s="50">
        <f t="shared" si="25"/>
        <v>1492.3333333333335</v>
      </c>
      <c r="Q14" s="33"/>
      <c r="R14" s="33">
        <f t="shared" ref="R14:R16" si="26">P14*Q14</f>
        <v>0</v>
      </c>
      <c r="S14" s="4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6.5" x14ac:dyDescent="0.35">
      <c r="A15" s="20" t="s">
        <v>47</v>
      </c>
      <c r="B15" s="63" t="s">
        <v>48</v>
      </c>
      <c r="C15" s="6" t="s">
        <v>40</v>
      </c>
      <c r="D15" s="6">
        <v>10264350928</v>
      </c>
      <c r="E15" s="56" t="s">
        <v>49</v>
      </c>
      <c r="F15" s="58"/>
      <c r="G15" s="58"/>
      <c r="H15" s="58"/>
      <c r="I15" s="48">
        <v>80</v>
      </c>
      <c r="J15" s="48">
        <f t="shared" si="19"/>
        <v>53.333333333333336</v>
      </c>
      <c r="K15" s="48">
        <f t="shared" si="20"/>
        <v>68</v>
      </c>
      <c r="L15" s="48">
        <f t="shared" si="21"/>
        <v>65.599999999999994</v>
      </c>
      <c r="M15" s="49">
        <f t="shared" si="22"/>
        <v>120</v>
      </c>
      <c r="N15" s="49">
        <f t="shared" ref="N15:N16" si="27">O15*6</f>
        <v>180</v>
      </c>
      <c r="O15" s="66">
        <f t="shared" si="24"/>
        <v>30</v>
      </c>
      <c r="P15" s="50">
        <f t="shared" si="25"/>
        <v>596.93333333333339</v>
      </c>
      <c r="Q15" s="33"/>
      <c r="R15" s="33">
        <f t="shared" si="26"/>
        <v>0</v>
      </c>
      <c r="S15" s="4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6.5" x14ac:dyDescent="0.35">
      <c r="A16" s="20" t="s">
        <v>50</v>
      </c>
      <c r="B16" s="63" t="s">
        <v>51</v>
      </c>
      <c r="C16" s="6" t="s">
        <v>40</v>
      </c>
      <c r="D16" s="6">
        <v>10264350928</v>
      </c>
      <c r="E16" s="56" t="s">
        <v>52</v>
      </c>
      <c r="F16" s="58"/>
      <c r="G16" s="58"/>
      <c r="H16" s="58"/>
      <c r="I16" s="48">
        <v>30</v>
      </c>
      <c r="J16" s="48">
        <f t="shared" si="19"/>
        <v>20</v>
      </c>
      <c r="K16" s="48">
        <f t="shared" si="20"/>
        <v>25.5</v>
      </c>
      <c r="L16" s="48">
        <f t="shared" si="21"/>
        <v>24.599999999999998</v>
      </c>
      <c r="M16" s="49">
        <f t="shared" si="22"/>
        <v>45</v>
      </c>
      <c r="N16" s="49">
        <f t="shared" si="27"/>
        <v>67.5</v>
      </c>
      <c r="O16" s="66">
        <f t="shared" si="24"/>
        <v>11.25</v>
      </c>
      <c r="P16" s="50">
        <f t="shared" si="25"/>
        <v>223.85</v>
      </c>
      <c r="Q16" s="33"/>
      <c r="R16" s="33">
        <f t="shared" si="26"/>
        <v>0</v>
      </c>
      <c r="S16" s="4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6.5" x14ac:dyDescent="0.35">
      <c r="A17" s="20" t="s">
        <v>53</v>
      </c>
      <c r="B17" s="63" t="s">
        <v>54</v>
      </c>
      <c r="C17" s="6" t="s">
        <v>40</v>
      </c>
      <c r="D17" s="6">
        <v>17033220928</v>
      </c>
      <c r="E17" s="56" t="s">
        <v>55</v>
      </c>
      <c r="F17" s="58"/>
      <c r="G17" s="58"/>
      <c r="H17" s="58"/>
      <c r="I17" s="48">
        <v>20</v>
      </c>
      <c r="J17" s="48">
        <f t="shared" ref="J17" si="28">I17/3*2</f>
        <v>13.333333333333334</v>
      </c>
      <c r="K17" s="48">
        <f t="shared" ref="K17" si="29">I17*0.85</f>
        <v>17</v>
      </c>
      <c r="L17" s="48">
        <f t="shared" ref="L17" si="30">I17*0.82</f>
        <v>16.399999999999999</v>
      </c>
      <c r="M17" s="49">
        <f t="shared" ref="M17" si="31">O17*4</f>
        <v>30</v>
      </c>
      <c r="N17" s="49">
        <f t="shared" ref="N17" si="32">O17*6</f>
        <v>45</v>
      </c>
      <c r="O17" s="66">
        <f t="shared" si="24"/>
        <v>7.5</v>
      </c>
      <c r="P17" s="50">
        <f t="shared" ref="P17" si="33">SUM(I17:O17)</f>
        <v>149.23333333333335</v>
      </c>
      <c r="Q17" s="33"/>
      <c r="R17" s="33">
        <f t="shared" ref="R17" si="34">P17*Q17</f>
        <v>0</v>
      </c>
      <c r="S17" s="4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6.5" x14ac:dyDescent="0.35">
      <c r="A18" s="20" t="s">
        <v>56</v>
      </c>
      <c r="B18" s="63" t="s">
        <v>57</v>
      </c>
      <c r="C18" s="6" t="s">
        <v>40</v>
      </c>
      <c r="D18" s="6">
        <v>10703020928</v>
      </c>
      <c r="E18" s="56" t="s">
        <v>58</v>
      </c>
      <c r="F18" s="58"/>
      <c r="G18" s="58"/>
      <c r="H18" s="58"/>
      <c r="I18" s="48">
        <v>30</v>
      </c>
      <c r="J18" s="48">
        <f t="shared" ref="J18" si="35">I18/3*2</f>
        <v>20</v>
      </c>
      <c r="K18" s="48">
        <f t="shared" ref="K18" si="36">I18*0.85</f>
        <v>25.5</v>
      </c>
      <c r="L18" s="48">
        <f t="shared" ref="L18" si="37">I18*0.82</f>
        <v>24.599999999999998</v>
      </c>
      <c r="M18" s="49">
        <f t="shared" ref="M18" si="38">O18*4</f>
        <v>45</v>
      </c>
      <c r="N18" s="49">
        <f t="shared" si="23"/>
        <v>67.5</v>
      </c>
      <c r="O18" s="66">
        <f t="shared" si="24"/>
        <v>11.25</v>
      </c>
      <c r="P18" s="50">
        <f t="shared" si="25"/>
        <v>223.85</v>
      </c>
      <c r="Q18" s="33"/>
      <c r="R18" s="33">
        <f t="shared" ref="R18" si="39">P18*Q18</f>
        <v>0</v>
      </c>
      <c r="S18" s="43">
        <f>SUM(R12:R18)</f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5" x14ac:dyDescent="0.35">
      <c r="A19" s="18"/>
      <c r="B19" s="3"/>
      <c r="C19" s="3"/>
      <c r="D19" s="3"/>
      <c r="E19" s="55"/>
      <c r="F19" s="55"/>
      <c r="G19" s="55"/>
      <c r="H19" s="55"/>
      <c r="I19" s="11"/>
      <c r="J19" s="11"/>
      <c r="K19" s="11"/>
      <c r="L19" s="11"/>
      <c r="M19" s="11"/>
      <c r="N19" s="11"/>
      <c r="O19" s="11"/>
      <c r="P19" s="11"/>
      <c r="Q19" s="34"/>
      <c r="R19" s="34"/>
      <c r="S19" s="4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1" x14ac:dyDescent="0.5">
      <c r="A20" s="114" t="s">
        <v>59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  <c r="S20" s="4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6.5" x14ac:dyDescent="0.35">
      <c r="A21" s="26" t="s">
        <v>60</v>
      </c>
      <c r="B21" s="64" t="s">
        <v>61</v>
      </c>
      <c r="C21" s="27" t="s">
        <v>62</v>
      </c>
      <c r="D21" s="27" t="s">
        <v>63</v>
      </c>
      <c r="E21" s="57" t="s">
        <v>64</v>
      </c>
      <c r="F21" s="57"/>
      <c r="G21" s="57"/>
      <c r="H21" s="57"/>
      <c r="I21" s="48">
        <v>20</v>
      </c>
      <c r="J21" s="48">
        <f t="shared" ref="J21:J25" si="40">I21/3*2</f>
        <v>13.333333333333334</v>
      </c>
      <c r="K21" s="48">
        <f t="shared" ref="K21:K25" si="41">I21*0.85</f>
        <v>17</v>
      </c>
      <c r="L21" s="48">
        <f t="shared" ref="L21:L25" si="42">I21*0.82</f>
        <v>16.399999999999999</v>
      </c>
      <c r="M21" s="49">
        <f t="shared" ref="M21:M25" si="43">O21*4</f>
        <v>30</v>
      </c>
      <c r="N21" s="49">
        <f t="shared" ref="N21:N25" si="44">O21*6</f>
        <v>45</v>
      </c>
      <c r="O21" s="66">
        <f t="shared" ref="O21:O25" si="45">I21*0.375</f>
        <v>7.5</v>
      </c>
      <c r="P21" s="50">
        <f>SUM(I21:O21)</f>
        <v>149.23333333333335</v>
      </c>
      <c r="Q21" s="35"/>
      <c r="R21" s="33">
        <f t="shared" ref="R21:R25" si="46">P21*Q21</f>
        <v>0</v>
      </c>
      <c r="S21" s="4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5" x14ac:dyDescent="0.35">
      <c r="A22" s="24" t="s">
        <v>65</v>
      </c>
      <c r="B22" s="63" t="s">
        <v>66</v>
      </c>
      <c r="C22" s="27" t="s">
        <v>62</v>
      </c>
      <c r="D22" s="25" t="s">
        <v>67</v>
      </c>
      <c r="E22" s="57" t="s">
        <v>64</v>
      </c>
      <c r="F22" s="57"/>
      <c r="G22" s="57"/>
      <c r="H22" s="57"/>
      <c r="I22" s="48">
        <v>30</v>
      </c>
      <c r="J22" s="48">
        <f t="shared" si="40"/>
        <v>20</v>
      </c>
      <c r="K22" s="48">
        <f t="shared" si="41"/>
        <v>25.5</v>
      </c>
      <c r="L22" s="48">
        <f t="shared" si="42"/>
        <v>24.599999999999998</v>
      </c>
      <c r="M22" s="49">
        <f t="shared" si="43"/>
        <v>45</v>
      </c>
      <c r="N22" s="49">
        <f t="shared" si="44"/>
        <v>67.5</v>
      </c>
      <c r="O22" s="66">
        <f t="shared" si="45"/>
        <v>11.25</v>
      </c>
      <c r="P22" s="50">
        <f>SUM(I22:O22)</f>
        <v>223.85</v>
      </c>
      <c r="Q22" s="33"/>
      <c r="R22" s="33">
        <f t="shared" si="46"/>
        <v>0</v>
      </c>
      <c r="S22" s="4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6.5" x14ac:dyDescent="0.35">
      <c r="A23" s="26" t="s">
        <v>68</v>
      </c>
      <c r="B23" s="63" t="s">
        <v>69</v>
      </c>
      <c r="C23" s="25" t="s">
        <v>62</v>
      </c>
      <c r="D23" s="25" t="s">
        <v>70</v>
      </c>
      <c r="E23" s="54" t="s">
        <v>71</v>
      </c>
      <c r="F23" s="57"/>
      <c r="G23" s="57"/>
      <c r="H23" s="57"/>
      <c r="I23" s="48">
        <v>40</v>
      </c>
      <c r="J23" s="48">
        <f t="shared" si="40"/>
        <v>26.666666666666668</v>
      </c>
      <c r="K23" s="48">
        <f t="shared" si="41"/>
        <v>34</v>
      </c>
      <c r="L23" s="48">
        <f t="shared" si="42"/>
        <v>32.799999999999997</v>
      </c>
      <c r="M23" s="49">
        <f t="shared" si="43"/>
        <v>60</v>
      </c>
      <c r="N23" s="49">
        <f t="shared" si="44"/>
        <v>90</v>
      </c>
      <c r="O23" s="66">
        <f t="shared" si="45"/>
        <v>15</v>
      </c>
      <c r="P23" s="50">
        <f>SUM(I23:O23)</f>
        <v>298.4666666666667</v>
      </c>
      <c r="Q23" s="33"/>
      <c r="R23" s="33">
        <f t="shared" si="46"/>
        <v>0</v>
      </c>
      <c r="S23" s="4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6.5" x14ac:dyDescent="0.35">
      <c r="A24" s="26" t="s">
        <v>72</v>
      </c>
      <c r="B24" s="25" t="s">
        <v>73</v>
      </c>
      <c r="C24" s="27" t="s">
        <v>74</v>
      </c>
      <c r="D24" s="25">
        <v>455092</v>
      </c>
      <c r="E24" s="54" t="s">
        <v>75</v>
      </c>
      <c r="F24" s="57"/>
      <c r="G24" s="57"/>
      <c r="H24" s="57"/>
      <c r="I24" s="48">
        <v>2</v>
      </c>
      <c r="J24" s="48">
        <f t="shared" ref="J24" si="47">I24/3*2</f>
        <v>1.3333333333333333</v>
      </c>
      <c r="K24" s="48">
        <f t="shared" ref="K24" si="48">I24*0.85</f>
        <v>1.7</v>
      </c>
      <c r="L24" s="48">
        <f t="shared" ref="L24" si="49">I24*0.82</f>
        <v>1.64</v>
      </c>
      <c r="M24" s="49">
        <f t="shared" ref="M24" si="50">O24*4</f>
        <v>3</v>
      </c>
      <c r="N24" s="49">
        <f t="shared" ref="N24" si="51">O24*6</f>
        <v>4.5</v>
      </c>
      <c r="O24" s="66">
        <f t="shared" si="45"/>
        <v>0.75</v>
      </c>
      <c r="P24" s="50">
        <f>SUM(I24:O24)</f>
        <v>14.923333333333332</v>
      </c>
      <c r="Q24" s="33"/>
      <c r="R24" s="33">
        <f t="shared" ref="R24" si="52">P24*Q24</f>
        <v>0</v>
      </c>
      <c r="S24" s="4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6.5" x14ac:dyDescent="0.35">
      <c r="A25" s="26" t="s">
        <v>76</v>
      </c>
      <c r="B25" s="63" t="s">
        <v>77</v>
      </c>
      <c r="C25" s="27" t="s">
        <v>62</v>
      </c>
      <c r="D25" s="25" t="s">
        <v>78</v>
      </c>
      <c r="E25" s="57" t="s">
        <v>64</v>
      </c>
      <c r="F25" s="57"/>
      <c r="G25" s="57"/>
      <c r="H25" s="57"/>
      <c r="I25" s="48">
        <v>20</v>
      </c>
      <c r="J25" s="48">
        <f t="shared" si="40"/>
        <v>13.333333333333334</v>
      </c>
      <c r="K25" s="48">
        <f t="shared" si="41"/>
        <v>17</v>
      </c>
      <c r="L25" s="48">
        <f t="shared" si="42"/>
        <v>16.399999999999999</v>
      </c>
      <c r="M25" s="49">
        <f t="shared" si="43"/>
        <v>30</v>
      </c>
      <c r="N25" s="49">
        <f t="shared" si="44"/>
        <v>45</v>
      </c>
      <c r="O25" s="66">
        <f t="shared" si="45"/>
        <v>7.5</v>
      </c>
      <c r="P25" s="50">
        <f>SUM(I25:O25)</f>
        <v>149.23333333333335</v>
      </c>
      <c r="Q25" s="33"/>
      <c r="R25" s="33">
        <f t="shared" si="46"/>
        <v>0</v>
      </c>
      <c r="S25" s="43">
        <f>SUM(R21:R25)</f>
        <v>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5" x14ac:dyDescent="0.35">
      <c r="A26" s="18"/>
      <c r="B26" s="3"/>
      <c r="C26" s="3"/>
      <c r="D26" s="3"/>
      <c r="E26" s="55"/>
      <c r="F26" s="55"/>
      <c r="G26" s="55"/>
      <c r="H26" s="55"/>
      <c r="I26" s="11"/>
      <c r="J26" s="11"/>
      <c r="K26" s="11"/>
      <c r="L26" s="11"/>
      <c r="M26" s="11"/>
      <c r="N26" s="11"/>
      <c r="O26" s="11"/>
      <c r="P26" s="11"/>
      <c r="Q26" s="34"/>
      <c r="R26" s="34"/>
      <c r="S26" s="4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1" x14ac:dyDescent="0.5">
      <c r="A27" s="114" t="s">
        <v>79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4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6.5" x14ac:dyDescent="0.35">
      <c r="A28" s="24" t="s">
        <v>80</v>
      </c>
      <c r="B28" s="25" t="s">
        <v>81</v>
      </c>
      <c r="C28" s="27" t="s">
        <v>82</v>
      </c>
      <c r="D28" s="25" t="s">
        <v>83</v>
      </c>
      <c r="E28" s="54" t="s">
        <v>84</v>
      </c>
      <c r="F28" s="57"/>
      <c r="G28" s="57"/>
      <c r="H28" s="57"/>
      <c r="I28" s="48">
        <v>100</v>
      </c>
      <c r="J28" s="48">
        <f t="shared" ref="J28:J32" si="53">I28/3*2</f>
        <v>66.666666666666671</v>
      </c>
      <c r="K28" s="48">
        <f t="shared" ref="K28:K32" si="54">I28*0.85</f>
        <v>85</v>
      </c>
      <c r="L28" s="48">
        <f t="shared" ref="L28:L32" si="55">I28*0.82</f>
        <v>82</v>
      </c>
      <c r="M28" s="49">
        <f t="shared" ref="M28:M32" si="56">O28*4</f>
        <v>150</v>
      </c>
      <c r="N28" s="49">
        <f t="shared" ref="N28:N32" si="57">O28*6</f>
        <v>225</v>
      </c>
      <c r="O28" s="66">
        <f t="shared" ref="O28:O32" si="58">I28*0.375</f>
        <v>37.5</v>
      </c>
      <c r="P28" s="50">
        <f>SUM(I28:O28)</f>
        <v>746.16666666666674</v>
      </c>
      <c r="Q28" s="33"/>
      <c r="R28" s="33">
        <f t="shared" ref="R28:R32" si="59">P28*Q28</f>
        <v>0</v>
      </c>
      <c r="S28" s="43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6.5" x14ac:dyDescent="0.35">
      <c r="A29" s="24" t="s">
        <v>85</v>
      </c>
      <c r="B29" s="25" t="s">
        <v>86</v>
      </c>
      <c r="C29" s="27" t="s">
        <v>82</v>
      </c>
      <c r="D29" s="25">
        <v>5700994</v>
      </c>
      <c r="E29" s="54" t="s">
        <v>87</v>
      </c>
      <c r="F29" s="57"/>
      <c r="G29" s="57"/>
      <c r="H29" s="57"/>
      <c r="I29" s="48">
        <v>40</v>
      </c>
      <c r="J29" s="48">
        <f t="shared" si="53"/>
        <v>26.666666666666668</v>
      </c>
      <c r="K29" s="48">
        <f t="shared" si="54"/>
        <v>34</v>
      </c>
      <c r="L29" s="48">
        <f t="shared" si="55"/>
        <v>32.799999999999997</v>
      </c>
      <c r="M29" s="49">
        <f t="shared" si="56"/>
        <v>60</v>
      </c>
      <c r="N29" s="49">
        <f t="shared" si="57"/>
        <v>90</v>
      </c>
      <c r="O29" s="66">
        <f t="shared" si="58"/>
        <v>15</v>
      </c>
      <c r="P29" s="50">
        <f>SUM(I29:O29)</f>
        <v>298.4666666666667</v>
      </c>
      <c r="Q29" s="33"/>
      <c r="R29" s="33">
        <f t="shared" si="59"/>
        <v>0</v>
      </c>
      <c r="S29" s="4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6.5" x14ac:dyDescent="0.35">
      <c r="A30" s="24" t="s">
        <v>88</v>
      </c>
      <c r="B30" s="27" t="s">
        <v>89</v>
      </c>
      <c r="C30" s="27" t="s">
        <v>82</v>
      </c>
      <c r="D30" s="27">
        <v>852103</v>
      </c>
      <c r="E30" s="57" t="s">
        <v>90</v>
      </c>
      <c r="F30" s="57"/>
      <c r="G30" s="57"/>
      <c r="H30" s="57"/>
      <c r="I30" s="48">
        <v>20</v>
      </c>
      <c r="J30" s="48">
        <f t="shared" si="53"/>
        <v>13.333333333333334</v>
      </c>
      <c r="K30" s="48">
        <f t="shared" si="54"/>
        <v>17</v>
      </c>
      <c r="L30" s="48">
        <f t="shared" si="55"/>
        <v>16.399999999999999</v>
      </c>
      <c r="M30" s="49">
        <f t="shared" si="56"/>
        <v>30</v>
      </c>
      <c r="N30" s="49">
        <f t="shared" si="57"/>
        <v>45</v>
      </c>
      <c r="O30" s="66">
        <f t="shared" si="58"/>
        <v>7.5</v>
      </c>
      <c r="P30" s="50">
        <f>SUM(I30:O30)</f>
        <v>149.23333333333335</v>
      </c>
      <c r="Q30" s="35"/>
      <c r="R30" s="33">
        <f t="shared" si="59"/>
        <v>0</v>
      </c>
      <c r="S30" s="4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6.5" x14ac:dyDescent="0.35">
      <c r="A31" s="24" t="s">
        <v>91</v>
      </c>
      <c r="B31" s="32" t="s">
        <v>92</v>
      </c>
      <c r="C31" s="28" t="s">
        <v>93</v>
      </c>
      <c r="D31" s="28" t="s">
        <v>94</v>
      </c>
      <c r="E31" s="54" t="s">
        <v>95</v>
      </c>
      <c r="F31" s="57"/>
      <c r="G31" s="57"/>
      <c r="H31" s="57"/>
      <c r="I31" s="48">
        <v>20</v>
      </c>
      <c r="J31" s="48">
        <f t="shared" ref="J31" si="60">I31/3*2</f>
        <v>13.333333333333334</v>
      </c>
      <c r="K31" s="48">
        <f t="shared" ref="K31" si="61">I31*0.85</f>
        <v>17</v>
      </c>
      <c r="L31" s="48">
        <f t="shared" ref="L31" si="62">I31*0.82</f>
        <v>16.399999999999999</v>
      </c>
      <c r="M31" s="49">
        <f t="shared" ref="M31" si="63">O31*4</f>
        <v>30</v>
      </c>
      <c r="N31" s="49">
        <f t="shared" ref="N31" si="64">O31*6</f>
        <v>45</v>
      </c>
      <c r="O31" s="66">
        <f t="shared" si="58"/>
        <v>7.5</v>
      </c>
      <c r="P31" s="50">
        <f>SUM(I31:O31)</f>
        <v>149.23333333333335</v>
      </c>
      <c r="Q31" s="33"/>
      <c r="R31" s="33">
        <f t="shared" ref="R31" si="65">P31*Q31</f>
        <v>0</v>
      </c>
      <c r="S31" s="4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6.5" x14ac:dyDescent="0.35">
      <c r="A32" s="24" t="s">
        <v>96</v>
      </c>
      <c r="B32" s="32" t="s">
        <v>97</v>
      </c>
      <c r="C32" s="28" t="s">
        <v>93</v>
      </c>
      <c r="D32" s="28" t="s">
        <v>98</v>
      </c>
      <c r="E32" s="54" t="s">
        <v>87</v>
      </c>
      <c r="F32" s="57"/>
      <c r="G32" s="57"/>
      <c r="H32" s="57"/>
      <c r="I32" s="48">
        <v>80</v>
      </c>
      <c r="J32" s="48">
        <f t="shared" si="53"/>
        <v>53.333333333333336</v>
      </c>
      <c r="K32" s="48">
        <f t="shared" si="54"/>
        <v>68</v>
      </c>
      <c r="L32" s="48">
        <f t="shared" si="55"/>
        <v>65.599999999999994</v>
      </c>
      <c r="M32" s="49">
        <f t="shared" si="56"/>
        <v>120</v>
      </c>
      <c r="N32" s="49">
        <f t="shared" si="57"/>
        <v>180</v>
      </c>
      <c r="O32" s="66">
        <f t="shared" si="58"/>
        <v>30</v>
      </c>
      <c r="P32" s="50">
        <f>SUM(I32:O32)</f>
        <v>596.93333333333339</v>
      </c>
      <c r="Q32" s="33"/>
      <c r="R32" s="33">
        <f t="shared" si="59"/>
        <v>0</v>
      </c>
      <c r="S32" s="43">
        <f>SUM(R28:R32)</f>
        <v>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4.5" x14ac:dyDescent="0.35">
      <c r="A33" s="18"/>
      <c r="B33" s="3"/>
      <c r="C33" s="3"/>
      <c r="D33" s="3"/>
      <c r="E33" s="55"/>
      <c r="F33" s="55"/>
      <c r="G33" s="55"/>
      <c r="H33" s="55"/>
      <c r="I33" s="11"/>
      <c r="J33" s="11"/>
      <c r="K33" s="11"/>
      <c r="L33" s="11"/>
      <c r="M33" s="11"/>
      <c r="N33" s="11"/>
      <c r="O33" s="11"/>
      <c r="P33" s="11"/>
      <c r="Q33" s="34"/>
      <c r="R33" s="34"/>
      <c r="S33" s="4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1" x14ac:dyDescent="0.5">
      <c r="A34" s="114" t="s">
        <v>99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6"/>
      <c r="S34" s="43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6.5" x14ac:dyDescent="0.35">
      <c r="A35" s="21" t="s">
        <v>100</v>
      </c>
      <c r="B35" s="8" t="s">
        <v>101</v>
      </c>
      <c r="C35" s="27" t="s">
        <v>82</v>
      </c>
      <c r="D35" s="7" t="s">
        <v>102</v>
      </c>
      <c r="E35" s="58" t="s">
        <v>103</v>
      </c>
      <c r="F35" s="58"/>
      <c r="G35" s="58"/>
      <c r="H35" s="58"/>
      <c r="I35" s="48">
        <v>5</v>
      </c>
      <c r="J35" s="48">
        <f t="shared" ref="J35:J49" si="66">I35/3*2</f>
        <v>3.3333333333333335</v>
      </c>
      <c r="K35" s="48">
        <f t="shared" ref="K35:K49" si="67">I35*0.85</f>
        <v>4.25</v>
      </c>
      <c r="L35" s="48">
        <f t="shared" ref="L35:L49" si="68">I35*0.82</f>
        <v>4.0999999999999996</v>
      </c>
      <c r="M35" s="49">
        <f t="shared" ref="M35:M49" si="69">O35*4</f>
        <v>7.5</v>
      </c>
      <c r="N35" s="49">
        <f t="shared" ref="N35:N49" si="70">O35*6</f>
        <v>11.25</v>
      </c>
      <c r="O35" s="66">
        <f t="shared" ref="O35:O49" si="71">I35*0.375</f>
        <v>1.875</v>
      </c>
      <c r="P35" s="50">
        <f>SUM(I35:O35)</f>
        <v>37.308333333333337</v>
      </c>
      <c r="Q35" s="35"/>
      <c r="R35" s="33">
        <f t="shared" ref="R35:R49" si="72">P35*Q35</f>
        <v>0</v>
      </c>
      <c r="S35" s="43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4.5" x14ac:dyDescent="0.35">
      <c r="A36" s="21" t="s">
        <v>104</v>
      </c>
      <c r="B36" s="8" t="s">
        <v>105</v>
      </c>
      <c r="C36" s="9" t="s">
        <v>106</v>
      </c>
      <c r="D36" s="7" t="s">
        <v>107</v>
      </c>
      <c r="E36" s="58" t="s">
        <v>108</v>
      </c>
      <c r="F36" s="58"/>
      <c r="G36" s="58"/>
      <c r="H36" s="58"/>
      <c r="I36" s="48">
        <v>25</v>
      </c>
      <c r="J36" s="48">
        <f t="shared" si="66"/>
        <v>16.666666666666668</v>
      </c>
      <c r="K36" s="48">
        <f t="shared" si="67"/>
        <v>21.25</v>
      </c>
      <c r="L36" s="48">
        <f t="shared" si="68"/>
        <v>20.5</v>
      </c>
      <c r="M36" s="49">
        <f t="shared" si="69"/>
        <v>37.5</v>
      </c>
      <c r="N36" s="49">
        <f t="shared" si="70"/>
        <v>56.25</v>
      </c>
      <c r="O36" s="66">
        <f t="shared" si="71"/>
        <v>9.375</v>
      </c>
      <c r="P36" s="50">
        <f>SUM(I36:O36)</f>
        <v>186.54166666666669</v>
      </c>
      <c r="Q36" s="35"/>
      <c r="R36" s="33">
        <f t="shared" si="72"/>
        <v>0</v>
      </c>
      <c r="S36" s="43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4.5" x14ac:dyDescent="0.35">
      <c r="A37" s="21" t="s">
        <v>109</v>
      </c>
      <c r="B37" s="63" t="s">
        <v>110</v>
      </c>
      <c r="C37" s="25" t="s">
        <v>111</v>
      </c>
      <c r="D37" s="25" t="s">
        <v>112</v>
      </c>
      <c r="E37" s="53" t="s">
        <v>113</v>
      </c>
      <c r="F37" s="52"/>
      <c r="G37" s="52"/>
      <c r="H37" s="52"/>
      <c r="I37" s="48">
        <v>100</v>
      </c>
      <c r="J37" s="48">
        <f t="shared" si="66"/>
        <v>66.666666666666671</v>
      </c>
      <c r="K37" s="48">
        <f t="shared" si="67"/>
        <v>85</v>
      </c>
      <c r="L37" s="48">
        <f t="shared" si="68"/>
        <v>82</v>
      </c>
      <c r="M37" s="49">
        <f t="shared" si="69"/>
        <v>150</v>
      </c>
      <c r="N37" s="49">
        <f t="shared" si="70"/>
        <v>225</v>
      </c>
      <c r="O37" s="66">
        <f t="shared" si="71"/>
        <v>37.5</v>
      </c>
      <c r="P37" s="50">
        <f>SUM(I37:O37)</f>
        <v>746.16666666666674</v>
      </c>
      <c r="Q37" s="33"/>
      <c r="R37" s="33">
        <f t="shared" si="72"/>
        <v>0</v>
      </c>
      <c r="S37" s="43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4.5" x14ac:dyDescent="0.35">
      <c r="A38" s="21" t="s">
        <v>114</v>
      </c>
      <c r="B38" s="63" t="s">
        <v>115</v>
      </c>
      <c r="C38" s="25" t="s">
        <v>116</v>
      </c>
      <c r="D38" s="25">
        <v>46240</v>
      </c>
      <c r="E38" s="53" t="s">
        <v>31</v>
      </c>
      <c r="F38" s="52"/>
      <c r="G38" s="52"/>
      <c r="H38" s="52"/>
      <c r="I38" s="48">
        <v>40</v>
      </c>
      <c r="J38" s="48">
        <f t="shared" si="66"/>
        <v>26.666666666666668</v>
      </c>
      <c r="K38" s="48">
        <f t="shared" si="67"/>
        <v>34</v>
      </c>
      <c r="L38" s="48">
        <f t="shared" si="68"/>
        <v>32.799999999999997</v>
      </c>
      <c r="M38" s="49">
        <f t="shared" si="69"/>
        <v>60</v>
      </c>
      <c r="N38" s="49">
        <f t="shared" si="70"/>
        <v>90</v>
      </c>
      <c r="O38" s="66">
        <f t="shared" si="71"/>
        <v>15</v>
      </c>
      <c r="P38" s="50">
        <f>SUM(I38:O38)</f>
        <v>298.4666666666667</v>
      </c>
      <c r="Q38" s="33"/>
      <c r="R38" s="33">
        <f t="shared" si="72"/>
        <v>0</v>
      </c>
      <c r="S38" s="4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4.5" x14ac:dyDescent="0.35">
      <c r="A39" s="21" t="s">
        <v>117</v>
      </c>
      <c r="B39" s="63" t="s">
        <v>118</v>
      </c>
      <c r="C39" s="25" t="s">
        <v>116</v>
      </c>
      <c r="D39" s="25">
        <v>41749</v>
      </c>
      <c r="E39" s="53" t="s">
        <v>31</v>
      </c>
      <c r="F39" s="52"/>
      <c r="G39" s="52"/>
      <c r="H39" s="52"/>
      <c r="I39" s="48">
        <v>40</v>
      </c>
      <c r="J39" s="48">
        <f t="shared" si="66"/>
        <v>26.666666666666668</v>
      </c>
      <c r="K39" s="48">
        <f t="shared" si="67"/>
        <v>34</v>
      </c>
      <c r="L39" s="48">
        <f t="shared" si="68"/>
        <v>32.799999999999997</v>
      </c>
      <c r="M39" s="49">
        <f t="shared" si="69"/>
        <v>60</v>
      </c>
      <c r="N39" s="49">
        <f t="shared" si="70"/>
        <v>90</v>
      </c>
      <c r="O39" s="66">
        <f t="shared" si="71"/>
        <v>15</v>
      </c>
      <c r="P39" s="50">
        <f>SUM(I39:O39)</f>
        <v>298.4666666666667</v>
      </c>
      <c r="Q39" s="33"/>
      <c r="R39" s="33">
        <f t="shared" si="72"/>
        <v>0</v>
      </c>
      <c r="S39" s="4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6.5" x14ac:dyDescent="0.35">
      <c r="A40" s="21" t="s">
        <v>119</v>
      </c>
      <c r="B40" s="63" t="s">
        <v>120</v>
      </c>
      <c r="C40" s="25" t="s">
        <v>82</v>
      </c>
      <c r="D40" s="25">
        <v>30044</v>
      </c>
      <c r="E40" s="53" t="s">
        <v>121</v>
      </c>
      <c r="F40" s="52"/>
      <c r="G40" s="52"/>
      <c r="H40" s="52"/>
      <c r="I40" s="48">
        <v>10</v>
      </c>
      <c r="J40" s="48">
        <f t="shared" si="66"/>
        <v>6.666666666666667</v>
      </c>
      <c r="K40" s="48">
        <f t="shared" si="67"/>
        <v>8.5</v>
      </c>
      <c r="L40" s="48">
        <f t="shared" si="68"/>
        <v>8.1999999999999993</v>
      </c>
      <c r="M40" s="49">
        <f t="shared" si="69"/>
        <v>15</v>
      </c>
      <c r="N40" s="49">
        <f t="shared" si="70"/>
        <v>22.5</v>
      </c>
      <c r="O40" s="66">
        <f t="shared" si="71"/>
        <v>3.75</v>
      </c>
      <c r="P40" s="50">
        <f t="shared" ref="P40:P49" si="73">SUM(I40:O40)</f>
        <v>74.616666666666674</v>
      </c>
      <c r="Q40" s="33"/>
      <c r="R40" s="33">
        <f t="shared" si="72"/>
        <v>0</v>
      </c>
      <c r="S40" s="4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4.5" x14ac:dyDescent="0.35">
      <c r="A41" s="21" t="s">
        <v>122</v>
      </c>
      <c r="B41" s="63" t="s">
        <v>123</v>
      </c>
      <c r="C41" s="25" t="s">
        <v>116</v>
      </c>
      <c r="D41" s="25">
        <v>41698</v>
      </c>
      <c r="E41" s="53" t="s">
        <v>31</v>
      </c>
      <c r="F41" s="52"/>
      <c r="G41" s="52"/>
      <c r="H41" s="52"/>
      <c r="I41" s="48">
        <v>80</v>
      </c>
      <c r="J41" s="48">
        <f t="shared" si="66"/>
        <v>53.333333333333336</v>
      </c>
      <c r="K41" s="48">
        <f t="shared" si="67"/>
        <v>68</v>
      </c>
      <c r="L41" s="48">
        <f t="shared" si="68"/>
        <v>65.599999999999994</v>
      </c>
      <c r="M41" s="49">
        <f t="shared" si="69"/>
        <v>120</v>
      </c>
      <c r="N41" s="49">
        <f t="shared" si="70"/>
        <v>180</v>
      </c>
      <c r="O41" s="66">
        <f t="shared" si="71"/>
        <v>30</v>
      </c>
      <c r="P41" s="50">
        <f t="shared" si="73"/>
        <v>596.93333333333339</v>
      </c>
      <c r="Q41" s="33"/>
      <c r="R41" s="33">
        <f t="shared" si="72"/>
        <v>0</v>
      </c>
      <c r="S41" s="4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4.5" x14ac:dyDescent="0.35">
      <c r="A42" s="21" t="s">
        <v>124</v>
      </c>
      <c r="B42" s="63" t="s">
        <v>125</v>
      </c>
      <c r="C42" s="25" t="s">
        <v>116</v>
      </c>
      <c r="D42" s="25">
        <v>59703</v>
      </c>
      <c r="E42" s="53" t="s">
        <v>126</v>
      </c>
      <c r="F42" s="52"/>
      <c r="G42" s="52"/>
      <c r="H42" s="52"/>
      <c r="I42" s="48">
        <v>200</v>
      </c>
      <c r="J42" s="48">
        <f t="shared" si="66"/>
        <v>133.33333333333334</v>
      </c>
      <c r="K42" s="48">
        <f t="shared" si="67"/>
        <v>170</v>
      </c>
      <c r="L42" s="48">
        <f t="shared" si="68"/>
        <v>164</v>
      </c>
      <c r="M42" s="49">
        <f t="shared" si="69"/>
        <v>300</v>
      </c>
      <c r="N42" s="49">
        <f t="shared" si="70"/>
        <v>450</v>
      </c>
      <c r="O42" s="66">
        <f t="shared" si="71"/>
        <v>75</v>
      </c>
      <c r="P42" s="50">
        <f t="shared" si="73"/>
        <v>1492.3333333333335</v>
      </c>
      <c r="Q42" s="33"/>
      <c r="R42" s="33">
        <f t="shared" si="72"/>
        <v>0</v>
      </c>
      <c r="S42" s="43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4.5" x14ac:dyDescent="0.35">
      <c r="A43" s="21" t="s">
        <v>127</v>
      </c>
      <c r="B43" s="63" t="s">
        <v>128</v>
      </c>
      <c r="C43" s="25" t="s">
        <v>116</v>
      </c>
      <c r="D43" s="25">
        <v>44878</v>
      </c>
      <c r="E43" s="53" t="s">
        <v>31</v>
      </c>
      <c r="F43" s="52"/>
      <c r="G43" s="52"/>
      <c r="H43" s="52"/>
      <c r="I43" s="48">
        <v>100</v>
      </c>
      <c r="J43" s="48">
        <f t="shared" si="66"/>
        <v>66.666666666666671</v>
      </c>
      <c r="K43" s="48">
        <f t="shared" si="67"/>
        <v>85</v>
      </c>
      <c r="L43" s="48">
        <f t="shared" si="68"/>
        <v>82</v>
      </c>
      <c r="M43" s="49">
        <f t="shared" si="69"/>
        <v>150</v>
      </c>
      <c r="N43" s="49">
        <f t="shared" si="70"/>
        <v>225</v>
      </c>
      <c r="O43" s="66">
        <f t="shared" si="71"/>
        <v>37.5</v>
      </c>
      <c r="P43" s="50">
        <f t="shared" si="73"/>
        <v>746.16666666666674</v>
      </c>
      <c r="Q43" s="33"/>
      <c r="R43" s="33">
        <f t="shared" si="72"/>
        <v>0</v>
      </c>
      <c r="S43" s="43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6.5" x14ac:dyDescent="0.35">
      <c r="A44" s="21" t="s">
        <v>129</v>
      </c>
      <c r="B44" s="7" t="s">
        <v>130</v>
      </c>
      <c r="C44" s="9" t="s">
        <v>82</v>
      </c>
      <c r="D44" s="25">
        <v>90009</v>
      </c>
      <c r="E44" s="53" t="s">
        <v>131</v>
      </c>
      <c r="F44" s="52"/>
      <c r="G44" s="52"/>
      <c r="H44" s="52"/>
      <c r="I44" s="48">
        <v>10</v>
      </c>
      <c r="J44" s="48">
        <f t="shared" si="66"/>
        <v>6.666666666666667</v>
      </c>
      <c r="K44" s="48">
        <f t="shared" si="67"/>
        <v>8.5</v>
      </c>
      <c r="L44" s="48">
        <f t="shared" si="68"/>
        <v>8.1999999999999993</v>
      </c>
      <c r="M44" s="49">
        <f t="shared" si="69"/>
        <v>15</v>
      </c>
      <c r="N44" s="49">
        <f t="shared" si="70"/>
        <v>22.5</v>
      </c>
      <c r="O44" s="66">
        <f t="shared" si="71"/>
        <v>3.75</v>
      </c>
      <c r="P44" s="50">
        <f t="shared" si="73"/>
        <v>74.616666666666674</v>
      </c>
      <c r="Q44" s="33"/>
      <c r="R44" s="33">
        <f t="shared" si="72"/>
        <v>0</v>
      </c>
      <c r="S44" s="43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 x14ac:dyDescent="0.35">
      <c r="A45" s="21" t="s">
        <v>132</v>
      </c>
      <c r="B45" s="63" t="s">
        <v>133</v>
      </c>
      <c r="C45" s="9" t="s">
        <v>134</v>
      </c>
      <c r="D45" s="25" t="s">
        <v>135</v>
      </c>
      <c r="E45" s="53" t="s">
        <v>136</v>
      </c>
      <c r="F45" s="52"/>
      <c r="G45" s="52"/>
      <c r="H45" s="52"/>
      <c r="I45" s="48">
        <v>10</v>
      </c>
      <c r="J45" s="48">
        <f t="shared" si="66"/>
        <v>6.666666666666667</v>
      </c>
      <c r="K45" s="48">
        <f t="shared" si="67"/>
        <v>8.5</v>
      </c>
      <c r="L45" s="48">
        <f t="shared" si="68"/>
        <v>8.1999999999999993</v>
      </c>
      <c r="M45" s="49">
        <f t="shared" si="69"/>
        <v>15</v>
      </c>
      <c r="N45" s="49">
        <f t="shared" si="70"/>
        <v>22.5</v>
      </c>
      <c r="O45" s="66">
        <f t="shared" si="71"/>
        <v>3.75</v>
      </c>
      <c r="P45" s="50">
        <f t="shared" si="73"/>
        <v>74.616666666666674</v>
      </c>
      <c r="Q45" s="33"/>
      <c r="R45" s="33">
        <f t="shared" si="72"/>
        <v>0</v>
      </c>
      <c r="S45" s="43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4.5" x14ac:dyDescent="0.35">
      <c r="A46" s="21" t="s">
        <v>137</v>
      </c>
      <c r="B46" s="9" t="s">
        <v>138</v>
      </c>
      <c r="C46" s="25" t="s">
        <v>139</v>
      </c>
      <c r="D46" s="25" t="s">
        <v>140</v>
      </c>
      <c r="E46" s="53" t="s">
        <v>141</v>
      </c>
      <c r="F46" s="52"/>
      <c r="G46" s="52"/>
      <c r="H46" s="52"/>
      <c r="I46" s="48">
        <v>60</v>
      </c>
      <c r="J46" s="48">
        <f t="shared" si="66"/>
        <v>40</v>
      </c>
      <c r="K46" s="48">
        <f t="shared" si="67"/>
        <v>51</v>
      </c>
      <c r="L46" s="48">
        <f t="shared" si="68"/>
        <v>49.199999999999996</v>
      </c>
      <c r="M46" s="49">
        <f>O46*4</f>
        <v>90</v>
      </c>
      <c r="N46" s="49">
        <f t="shared" si="70"/>
        <v>135</v>
      </c>
      <c r="O46" s="66">
        <f t="shared" si="71"/>
        <v>22.5</v>
      </c>
      <c r="P46" s="50">
        <f t="shared" si="73"/>
        <v>447.7</v>
      </c>
      <c r="Q46" s="33"/>
      <c r="R46" s="33">
        <f t="shared" si="72"/>
        <v>0</v>
      </c>
      <c r="S46" s="4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4.5" x14ac:dyDescent="0.35">
      <c r="A47" s="21" t="s">
        <v>142</v>
      </c>
      <c r="B47" s="6" t="s">
        <v>143</v>
      </c>
      <c r="C47" s="25" t="s">
        <v>144</v>
      </c>
      <c r="D47" s="25">
        <v>9820</v>
      </c>
      <c r="E47" s="56" t="s">
        <v>145</v>
      </c>
      <c r="F47" s="58"/>
      <c r="G47" s="58"/>
      <c r="H47" s="58"/>
      <c r="I47" s="48">
        <v>200</v>
      </c>
      <c r="J47" s="48">
        <f t="shared" si="66"/>
        <v>133.33333333333334</v>
      </c>
      <c r="K47" s="48">
        <f t="shared" si="67"/>
        <v>170</v>
      </c>
      <c r="L47" s="48">
        <f t="shared" si="68"/>
        <v>164</v>
      </c>
      <c r="M47" s="49">
        <f t="shared" si="69"/>
        <v>300</v>
      </c>
      <c r="N47" s="49">
        <f t="shared" si="70"/>
        <v>450</v>
      </c>
      <c r="O47" s="66">
        <f t="shared" si="71"/>
        <v>75</v>
      </c>
      <c r="P47" s="50">
        <f t="shared" si="73"/>
        <v>1492.3333333333335</v>
      </c>
      <c r="Q47" s="33"/>
      <c r="R47" s="33">
        <f t="shared" si="72"/>
        <v>0</v>
      </c>
      <c r="S47" s="43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4.5" x14ac:dyDescent="0.35">
      <c r="A48" s="21" t="s">
        <v>146</v>
      </c>
      <c r="B48" s="63" t="s">
        <v>147</v>
      </c>
      <c r="C48" s="25" t="s">
        <v>116</v>
      </c>
      <c r="D48" s="25">
        <v>46219</v>
      </c>
      <c r="E48" s="53" t="s">
        <v>31</v>
      </c>
      <c r="F48" s="52"/>
      <c r="G48" s="52"/>
      <c r="H48" s="52"/>
      <c r="I48" s="48">
        <v>80</v>
      </c>
      <c r="J48" s="48">
        <f t="shared" ref="J48" si="74">I48/3*2</f>
        <v>53.333333333333336</v>
      </c>
      <c r="K48" s="48">
        <f t="shared" ref="K48" si="75">I48*0.85</f>
        <v>68</v>
      </c>
      <c r="L48" s="48">
        <f t="shared" ref="L48" si="76">I48*0.82</f>
        <v>65.599999999999994</v>
      </c>
      <c r="M48" s="49">
        <f t="shared" ref="M48" si="77">O48*4</f>
        <v>120</v>
      </c>
      <c r="N48" s="49">
        <f t="shared" ref="N48" si="78">O48*6</f>
        <v>180</v>
      </c>
      <c r="O48" s="66">
        <f t="shared" si="71"/>
        <v>30</v>
      </c>
      <c r="P48" s="50">
        <f>SUM(I48:O48)</f>
        <v>596.93333333333339</v>
      </c>
      <c r="Q48" s="33"/>
      <c r="R48" s="33">
        <f t="shared" ref="R48" si="79">P48*Q48</f>
        <v>0</v>
      </c>
      <c r="S48" s="43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4.5" x14ac:dyDescent="0.35">
      <c r="A49" s="21" t="s">
        <v>148</v>
      </c>
      <c r="B49" s="6" t="s">
        <v>149</v>
      </c>
      <c r="C49" s="6" t="s">
        <v>150</v>
      </c>
      <c r="D49" s="25">
        <v>101966</v>
      </c>
      <c r="E49" s="56" t="s">
        <v>151</v>
      </c>
      <c r="F49" s="58"/>
      <c r="G49" s="58"/>
      <c r="H49" s="58"/>
      <c r="I49" s="48">
        <v>10</v>
      </c>
      <c r="J49" s="48">
        <f t="shared" si="66"/>
        <v>6.666666666666667</v>
      </c>
      <c r="K49" s="48">
        <f t="shared" si="67"/>
        <v>8.5</v>
      </c>
      <c r="L49" s="48">
        <f t="shared" si="68"/>
        <v>8.1999999999999993</v>
      </c>
      <c r="M49" s="49">
        <f t="shared" si="69"/>
        <v>15</v>
      </c>
      <c r="N49" s="49">
        <f t="shared" si="70"/>
        <v>22.5</v>
      </c>
      <c r="O49" s="66">
        <f t="shared" si="71"/>
        <v>3.75</v>
      </c>
      <c r="P49" s="50">
        <f t="shared" si="73"/>
        <v>74.616666666666674</v>
      </c>
      <c r="Q49" s="33"/>
      <c r="R49" s="33">
        <f t="shared" si="72"/>
        <v>0</v>
      </c>
      <c r="S49" s="45">
        <f>SUM(R35:R49)</f>
        <v>0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4.5" x14ac:dyDescent="0.35">
      <c r="A50" s="19"/>
      <c r="B50" s="5"/>
      <c r="C50" s="73"/>
      <c r="D50" s="5"/>
      <c r="E50" s="59"/>
      <c r="F50" s="59"/>
      <c r="G50" s="59"/>
      <c r="H50" s="59"/>
      <c r="I50" s="12"/>
      <c r="J50" s="12"/>
      <c r="K50" s="12"/>
      <c r="L50" s="12"/>
      <c r="M50" s="12"/>
      <c r="N50" s="12"/>
      <c r="O50" s="12"/>
      <c r="P50" s="12"/>
      <c r="Q50" s="36"/>
      <c r="R50" s="36"/>
      <c r="S50" s="43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21" x14ac:dyDescent="0.5">
      <c r="A51" s="114" t="s">
        <v>152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6"/>
      <c r="S51" s="43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26.5" x14ac:dyDescent="0.35">
      <c r="A52" s="16" t="s">
        <v>153</v>
      </c>
      <c r="B52" s="7" t="s">
        <v>154</v>
      </c>
      <c r="C52" s="27" t="s">
        <v>82</v>
      </c>
      <c r="D52" s="7" t="s">
        <v>155</v>
      </c>
      <c r="E52" s="52" t="s">
        <v>156</v>
      </c>
      <c r="F52" s="52"/>
      <c r="G52" s="52"/>
      <c r="H52" s="52"/>
      <c r="I52" s="48">
        <v>30</v>
      </c>
      <c r="J52" s="48">
        <f t="shared" ref="J52:J64" si="80">I52/3*2</f>
        <v>20</v>
      </c>
      <c r="K52" s="48">
        <f t="shared" ref="K52:K64" si="81">I52*0.85</f>
        <v>25.5</v>
      </c>
      <c r="L52" s="48">
        <f t="shared" ref="L52:L64" si="82">I52*0.82</f>
        <v>24.599999999999998</v>
      </c>
      <c r="M52" s="49">
        <f t="shared" ref="M52:M64" si="83">O52*4</f>
        <v>45</v>
      </c>
      <c r="N52" s="49">
        <f t="shared" ref="N52:N64" si="84">O52*6</f>
        <v>67.5</v>
      </c>
      <c r="O52" s="66">
        <f t="shared" ref="O52:O64" si="85">I52*0.375</f>
        <v>11.25</v>
      </c>
      <c r="P52" s="50">
        <f t="shared" ref="P52:P64" si="86">SUM(I52:O52)</f>
        <v>223.85</v>
      </c>
      <c r="Q52" s="35"/>
      <c r="R52" s="33">
        <f t="shared" ref="R52:R64" si="87">P52*Q52</f>
        <v>0</v>
      </c>
      <c r="S52" s="43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26.5" x14ac:dyDescent="0.35">
      <c r="A53" s="17" t="s">
        <v>157</v>
      </c>
      <c r="B53" s="9" t="s">
        <v>158</v>
      </c>
      <c r="C53" s="27" t="s">
        <v>82</v>
      </c>
      <c r="D53" s="9" t="s">
        <v>159</v>
      </c>
      <c r="E53" s="53" t="s">
        <v>160</v>
      </c>
      <c r="F53" s="52"/>
      <c r="G53" s="52"/>
      <c r="H53" s="52"/>
      <c r="I53" s="48">
        <v>250</v>
      </c>
      <c r="J53" s="48">
        <f t="shared" si="80"/>
        <v>166.66666666666666</v>
      </c>
      <c r="K53" s="48">
        <f t="shared" si="81"/>
        <v>212.5</v>
      </c>
      <c r="L53" s="48">
        <f t="shared" si="82"/>
        <v>205</v>
      </c>
      <c r="M53" s="49">
        <f t="shared" si="83"/>
        <v>375</v>
      </c>
      <c r="N53" s="49">
        <f t="shared" si="84"/>
        <v>562.5</v>
      </c>
      <c r="O53" s="66">
        <f t="shared" si="85"/>
        <v>93.75</v>
      </c>
      <c r="P53" s="50">
        <f t="shared" si="86"/>
        <v>1865.4166666666665</v>
      </c>
      <c r="Q53" s="33"/>
      <c r="R53" s="33">
        <f t="shared" si="87"/>
        <v>0</v>
      </c>
      <c r="S53" s="43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6.5" x14ac:dyDescent="0.35">
      <c r="A54" s="17" t="s">
        <v>161</v>
      </c>
      <c r="B54" s="9" t="s">
        <v>162</v>
      </c>
      <c r="C54" s="27" t="s">
        <v>82</v>
      </c>
      <c r="D54" s="9">
        <v>1885</v>
      </c>
      <c r="E54" s="53" t="s">
        <v>156</v>
      </c>
      <c r="F54" s="52"/>
      <c r="G54" s="52"/>
      <c r="H54" s="52"/>
      <c r="I54" s="48">
        <v>56</v>
      </c>
      <c r="J54" s="48">
        <f t="shared" si="80"/>
        <v>37.333333333333336</v>
      </c>
      <c r="K54" s="48">
        <f t="shared" si="81"/>
        <v>47.6</v>
      </c>
      <c r="L54" s="48">
        <f t="shared" si="82"/>
        <v>45.919999999999995</v>
      </c>
      <c r="M54" s="49">
        <f t="shared" si="83"/>
        <v>84</v>
      </c>
      <c r="N54" s="49">
        <f t="shared" si="84"/>
        <v>126</v>
      </c>
      <c r="O54" s="66">
        <f t="shared" si="85"/>
        <v>21</v>
      </c>
      <c r="P54" s="50">
        <f t="shared" si="86"/>
        <v>417.85333333333335</v>
      </c>
      <c r="Q54" s="33"/>
      <c r="R54" s="33">
        <f t="shared" si="87"/>
        <v>0</v>
      </c>
      <c r="S54" s="43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26.5" x14ac:dyDescent="0.35">
      <c r="A55" s="16" t="s">
        <v>163</v>
      </c>
      <c r="B55" s="9" t="s">
        <v>164</v>
      </c>
      <c r="C55" s="27" t="s">
        <v>82</v>
      </c>
      <c r="D55" s="9" t="s">
        <v>165</v>
      </c>
      <c r="E55" s="53" t="s">
        <v>156</v>
      </c>
      <c r="F55" s="52"/>
      <c r="G55" s="52"/>
      <c r="H55" s="52"/>
      <c r="I55" s="48">
        <v>84</v>
      </c>
      <c r="J55" s="48">
        <f t="shared" si="80"/>
        <v>56</v>
      </c>
      <c r="K55" s="48">
        <f t="shared" si="81"/>
        <v>71.399999999999991</v>
      </c>
      <c r="L55" s="48">
        <f t="shared" si="82"/>
        <v>68.88</v>
      </c>
      <c r="M55" s="49">
        <f t="shared" si="83"/>
        <v>126</v>
      </c>
      <c r="N55" s="49">
        <f t="shared" si="84"/>
        <v>189</v>
      </c>
      <c r="O55" s="66">
        <f t="shared" si="85"/>
        <v>31.5</v>
      </c>
      <c r="P55" s="50">
        <f t="shared" si="86"/>
        <v>626.78</v>
      </c>
      <c r="Q55" s="33"/>
      <c r="R55" s="33">
        <f t="shared" si="87"/>
        <v>0</v>
      </c>
      <c r="S55" s="43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26.5" x14ac:dyDescent="0.35">
      <c r="A56" s="17" t="s">
        <v>166</v>
      </c>
      <c r="B56" s="9" t="s">
        <v>167</v>
      </c>
      <c r="C56" s="27" t="s">
        <v>82</v>
      </c>
      <c r="D56" s="9" t="s">
        <v>168</v>
      </c>
      <c r="E56" s="53" t="s">
        <v>156</v>
      </c>
      <c r="F56" s="52"/>
      <c r="G56" s="52"/>
      <c r="H56" s="52"/>
      <c r="I56" s="48">
        <v>100</v>
      </c>
      <c r="J56" s="48">
        <f t="shared" si="80"/>
        <v>66.666666666666671</v>
      </c>
      <c r="K56" s="48">
        <f t="shared" si="81"/>
        <v>85</v>
      </c>
      <c r="L56" s="48">
        <f t="shared" si="82"/>
        <v>82</v>
      </c>
      <c r="M56" s="49">
        <f t="shared" si="83"/>
        <v>150</v>
      </c>
      <c r="N56" s="49">
        <f t="shared" si="84"/>
        <v>225</v>
      </c>
      <c r="O56" s="66">
        <f t="shared" si="85"/>
        <v>37.5</v>
      </c>
      <c r="P56" s="50">
        <f t="shared" si="86"/>
        <v>746.16666666666674</v>
      </c>
      <c r="Q56" s="33"/>
      <c r="R56" s="33">
        <f t="shared" si="87"/>
        <v>0</v>
      </c>
      <c r="S56" s="43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26.5" x14ac:dyDescent="0.35">
      <c r="A57" s="17" t="s">
        <v>169</v>
      </c>
      <c r="B57" s="9" t="s">
        <v>170</v>
      </c>
      <c r="C57" s="27" t="s">
        <v>82</v>
      </c>
      <c r="D57" s="9">
        <v>1745</v>
      </c>
      <c r="E57" s="53" t="s">
        <v>156</v>
      </c>
      <c r="F57" s="52"/>
      <c r="G57" s="52"/>
      <c r="H57" s="52"/>
      <c r="I57" s="48">
        <v>30</v>
      </c>
      <c r="J57" s="48">
        <f t="shared" si="80"/>
        <v>20</v>
      </c>
      <c r="K57" s="48">
        <f t="shared" si="81"/>
        <v>25.5</v>
      </c>
      <c r="L57" s="48">
        <f t="shared" si="82"/>
        <v>24.599999999999998</v>
      </c>
      <c r="M57" s="49">
        <f t="shared" si="83"/>
        <v>45</v>
      </c>
      <c r="N57" s="49">
        <f t="shared" si="84"/>
        <v>67.5</v>
      </c>
      <c r="O57" s="66">
        <f t="shared" si="85"/>
        <v>11.25</v>
      </c>
      <c r="P57" s="50">
        <f t="shared" si="86"/>
        <v>223.85</v>
      </c>
      <c r="Q57" s="33"/>
      <c r="R57" s="33">
        <f t="shared" si="87"/>
        <v>0</v>
      </c>
      <c r="S57" s="43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26.5" x14ac:dyDescent="0.35">
      <c r="A58" s="17" t="s">
        <v>171</v>
      </c>
      <c r="B58" s="9" t="s">
        <v>172</v>
      </c>
      <c r="C58" s="27" t="s">
        <v>82</v>
      </c>
      <c r="D58" s="9">
        <v>610267</v>
      </c>
      <c r="E58" s="53" t="s">
        <v>156</v>
      </c>
      <c r="F58" s="52"/>
      <c r="G58" s="52"/>
      <c r="H58" s="52"/>
      <c r="I58" s="48">
        <v>14</v>
      </c>
      <c r="J58" s="48">
        <f t="shared" si="80"/>
        <v>9.3333333333333339</v>
      </c>
      <c r="K58" s="48">
        <f t="shared" si="81"/>
        <v>11.9</v>
      </c>
      <c r="L58" s="48">
        <f t="shared" si="82"/>
        <v>11.479999999999999</v>
      </c>
      <c r="M58" s="49">
        <f t="shared" si="83"/>
        <v>21</v>
      </c>
      <c r="N58" s="49">
        <f t="shared" si="84"/>
        <v>31.5</v>
      </c>
      <c r="O58" s="66">
        <f t="shared" si="85"/>
        <v>5.25</v>
      </c>
      <c r="P58" s="50">
        <f t="shared" si="86"/>
        <v>104.46333333333334</v>
      </c>
      <c r="Q58" s="33"/>
      <c r="R58" s="33">
        <f t="shared" si="87"/>
        <v>0</v>
      </c>
      <c r="S58" s="43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26.5" x14ac:dyDescent="0.35">
      <c r="A59" s="16" t="s">
        <v>173</v>
      </c>
      <c r="B59" s="9" t="s">
        <v>174</v>
      </c>
      <c r="C59" s="27" t="s">
        <v>82</v>
      </c>
      <c r="D59" s="9">
        <v>114520</v>
      </c>
      <c r="E59" s="53" t="s">
        <v>156</v>
      </c>
      <c r="F59" s="52"/>
      <c r="G59" s="52"/>
      <c r="H59" s="52"/>
      <c r="I59" s="48">
        <v>200</v>
      </c>
      <c r="J59" s="48">
        <f t="shared" si="80"/>
        <v>133.33333333333334</v>
      </c>
      <c r="K59" s="48">
        <f t="shared" si="81"/>
        <v>170</v>
      </c>
      <c r="L59" s="48">
        <f t="shared" si="82"/>
        <v>164</v>
      </c>
      <c r="M59" s="49">
        <f t="shared" si="83"/>
        <v>300</v>
      </c>
      <c r="N59" s="49">
        <f t="shared" si="84"/>
        <v>450</v>
      </c>
      <c r="O59" s="66">
        <f t="shared" si="85"/>
        <v>75</v>
      </c>
      <c r="P59" s="50">
        <f t="shared" si="86"/>
        <v>1492.3333333333335</v>
      </c>
      <c r="Q59" s="33"/>
      <c r="R59" s="33">
        <f t="shared" si="87"/>
        <v>0</v>
      </c>
      <c r="S59" s="43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4.5" x14ac:dyDescent="0.35">
      <c r="A60" s="17" t="s">
        <v>175</v>
      </c>
      <c r="B60" s="63" t="s">
        <v>176</v>
      </c>
      <c r="C60" s="27" t="s">
        <v>177</v>
      </c>
      <c r="D60" s="9" t="s">
        <v>178</v>
      </c>
      <c r="E60" s="53" t="s">
        <v>156</v>
      </c>
      <c r="F60" s="52"/>
      <c r="G60" s="52"/>
      <c r="H60" s="52"/>
      <c r="I60" s="48">
        <v>40</v>
      </c>
      <c r="J60" s="48">
        <f t="shared" si="80"/>
        <v>26.666666666666668</v>
      </c>
      <c r="K60" s="48">
        <f t="shared" si="81"/>
        <v>34</v>
      </c>
      <c r="L60" s="48">
        <f t="shared" si="82"/>
        <v>32.799999999999997</v>
      </c>
      <c r="M60" s="49">
        <f t="shared" si="83"/>
        <v>60</v>
      </c>
      <c r="N60" s="49">
        <f>O60*6</f>
        <v>90</v>
      </c>
      <c r="O60" s="66">
        <f t="shared" si="85"/>
        <v>15</v>
      </c>
      <c r="P60" s="50">
        <f t="shared" si="86"/>
        <v>298.4666666666667</v>
      </c>
      <c r="Q60" s="33"/>
      <c r="R60" s="33">
        <f t="shared" si="87"/>
        <v>0</v>
      </c>
      <c r="S60" s="43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4.5" x14ac:dyDescent="0.35">
      <c r="A61" s="17" t="s">
        <v>179</v>
      </c>
      <c r="B61" s="63" t="s">
        <v>180</v>
      </c>
      <c r="C61" s="9" t="s">
        <v>177</v>
      </c>
      <c r="D61" s="9" t="s">
        <v>181</v>
      </c>
      <c r="E61" s="53" t="s">
        <v>156</v>
      </c>
      <c r="F61" s="52"/>
      <c r="G61" s="52"/>
      <c r="H61" s="52"/>
      <c r="I61" s="48">
        <v>50</v>
      </c>
      <c r="J61" s="48">
        <f t="shared" si="80"/>
        <v>33.333333333333336</v>
      </c>
      <c r="K61" s="48">
        <f t="shared" si="81"/>
        <v>42.5</v>
      </c>
      <c r="L61" s="48">
        <f t="shared" si="82"/>
        <v>41</v>
      </c>
      <c r="M61" s="49">
        <f t="shared" si="83"/>
        <v>75</v>
      </c>
      <c r="N61" s="49">
        <f t="shared" si="84"/>
        <v>112.5</v>
      </c>
      <c r="O61" s="66">
        <f t="shared" si="85"/>
        <v>18.75</v>
      </c>
      <c r="P61" s="50">
        <f t="shared" si="86"/>
        <v>373.08333333333337</v>
      </c>
      <c r="Q61" s="33"/>
      <c r="R61" s="33">
        <f t="shared" si="87"/>
        <v>0</v>
      </c>
      <c r="S61" s="43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4.5" x14ac:dyDescent="0.35">
      <c r="A62" s="17" t="s">
        <v>182</v>
      </c>
      <c r="B62" s="9" t="s">
        <v>183</v>
      </c>
      <c r="C62" s="9" t="s">
        <v>184</v>
      </c>
      <c r="D62" s="9">
        <v>270037854</v>
      </c>
      <c r="E62" s="53" t="s">
        <v>156</v>
      </c>
      <c r="F62" s="52"/>
      <c r="G62" s="52"/>
      <c r="H62" s="52"/>
      <c r="I62" s="48">
        <v>25</v>
      </c>
      <c r="J62" s="48">
        <f t="shared" si="80"/>
        <v>16.666666666666668</v>
      </c>
      <c r="K62" s="48">
        <f t="shared" si="81"/>
        <v>21.25</v>
      </c>
      <c r="L62" s="48">
        <f t="shared" si="82"/>
        <v>20.5</v>
      </c>
      <c r="M62" s="49">
        <f t="shared" si="83"/>
        <v>37.5</v>
      </c>
      <c r="N62" s="49">
        <f t="shared" si="84"/>
        <v>56.25</v>
      </c>
      <c r="O62" s="66">
        <f t="shared" si="85"/>
        <v>9.375</v>
      </c>
      <c r="P62" s="50">
        <f t="shared" si="86"/>
        <v>186.54166666666669</v>
      </c>
      <c r="Q62" s="33"/>
      <c r="R62" s="33">
        <f t="shared" si="87"/>
        <v>0</v>
      </c>
      <c r="S62" s="43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26.5" x14ac:dyDescent="0.35">
      <c r="A63" s="16" t="s">
        <v>185</v>
      </c>
      <c r="B63" s="9" t="s">
        <v>186</v>
      </c>
      <c r="C63" s="7" t="s">
        <v>82</v>
      </c>
      <c r="D63" s="9">
        <v>118516</v>
      </c>
      <c r="E63" s="53" t="s">
        <v>187</v>
      </c>
      <c r="F63" s="52"/>
      <c r="G63" s="52"/>
      <c r="H63" s="52"/>
      <c r="I63" s="48">
        <v>10</v>
      </c>
      <c r="J63" s="48">
        <f t="shared" ref="J63" si="88">I63/3*2</f>
        <v>6.666666666666667</v>
      </c>
      <c r="K63" s="48">
        <f t="shared" ref="K63" si="89">I63*0.85</f>
        <v>8.5</v>
      </c>
      <c r="L63" s="48">
        <f t="shared" ref="L63" si="90">I63*0.82</f>
        <v>8.1999999999999993</v>
      </c>
      <c r="M63" s="49">
        <f t="shared" ref="M63" si="91">O63*4</f>
        <v>15</v>
      </c>
      <c r="N63" s="49">
        <f t="shared" ref="N63" si="92">O63*6</f>
        <v>22.5</v>
      </c>
      <c r="O63" s="66">
        <f t="shared" si="85"/>
        <v>3.75</v>
      </c>
      <c r="P63" s="50">
        <f t="shared" ref="P63" si="93">SUM(I63:O63)</f>
        <v>74.616666666666674</v>
      </c>
      <c r="Q63" s="33"/>
      <c r="R63" s="33">
        <f t="shared" ref="R63" si="94">P63*Q63</f>
        <v>0</v>
      </c>
      <c r="S63" s="43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26.5" x14ac:dyDescent="0.35">
      <c r="A64" s="16" t="s">
        <v>188</v>
      </c>
      <c r="B64" s="9" t="s">
        <v>189</v>
      </c>
      <c r="C64" s="27" t="s">
        <v>82</v>
      </c>
      <c r="D64" s="25">
        <v>2700038811</v>
      </c>
      <c r="E64" s="53" t="s">
        <v>190</v>
      </c>
      <c r="F64" s="52"/>
      <c r="G64" s="52"/>
      <c r="H64" s="52"/>
      <c r="I64" s="48">
        <v>15</v>
      </c>
      <c r="J64" s="48">
        <f t="shared" si="80"/>
        <v>10</v>
      </c>
      <c r="K64" s="48">
        <f t="shared" si="81"/>
        <v>12.75</v>
      </c>
      <c r="L64" s="48">
        <f t="shared" si="82"/>
        <v>12.299999999999999</v>
      </c>
      <c r="M64" s="49">
        <f t="shared" si="83"/>
        <v>22.5</v>
      </c>
      <c r="N64" s="49">
        <f t="shared" si="84"/>
        <v>33.75</v>
      </c>
      <c r="O64" s="66">
        <f t="shared" si="85"/>
        <v>5.625</v>
      </c>
      <c r="P64" s="50">
        <f t="shared" si="86"/>
        <v>111.925</v>
      </c>
      <c r="Q64" s="33"/>
      <c r="R64" s="33">
        <f t="shared" si="87"/>
        <v>0</v>
      </c>
      <c r="S64" s="43">
        <f>SUM(R52:R64)</f>
        <v>0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4.5" x14ac:dyDescent="0.35">
      <c r="A65" s="18"/>
      <c r="B65" s="3"/>
      <c r="C65" s="3"/>
      <c r="D65" s="3"/>
      <c r="E65" s="55"/>
      <c r="F65" s="55"/>
      <c r="G65" s="55"/>
      <c r="H65" s="55"/>
      <c r="I65" s="11"/>
      <c r="J65" s="11"/>
      <c r="K65" s="11"/>
      <c r="L65" s="11"/>
      <c r="M65" s="11"/>
      <c r="N65" s="11"/>
      <c r="O65" s="11"/>
      <c r="P65" s="11"/>
      <c r="Q65" s="34"/>
      <c r="R65" s="34"/>
      <c r="S65" s="4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21" x14ac:dyDescent="0.5">
      <c r="A66" s="114" t="s">
        <v>191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6"/>
      <c r="S66" s="43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26.5" x14ac:dyDescent="0.35">
      <c r="A67" s="16" t="s">
        <v>192</v>
      </c>
      <c r="B67" s="7" t="s">
        <v>193</v>
      </c>
      <c r="C67" s="27" t="s">
        <v>82</v>
      </c>
      <c r="D67" s="62">
        <v>939012856384</v>
      </c>
      <c r="E67" s="52" t="s">
        <v>49</v>
      </c>
      <c r="F67" s="52"/>
      <c r="G67" s="52"/>
      <c r="H67" s="52"/>
      <c r="I67" s="48">
        <v>80</v>
      </c>
      <c r="J67" s="48">
        <f t="shared" ref="J67:J78" si="95">I67/3*2</f>
        <v>53.333333333333336</v>
      </c>
      <c r="K67" s="48">
        <f t="shared" ref="K67:K78" si="96">I67*0.85</f>
        <v>68</v>
      </c>
      <c r="L67" s="48">
        <f t="shared" ref="L67:L78" si="97">I67*0.82</f>
        <v>65.599999999999994</v>
      </c>
      <c r="M67" s="49">
        <f t="shared" ref="M67:M78" si="98">O67*4</f>
        <v>120</v>
      </c>
      <c r="N67" s="49">
        <f t="shared" ref="N67:N78" si="99">O67*6</f>
        <v>180</v>
      </c>
      <c r="O67" s="66">
        <f t="shared" ref="O67:O78" si="100">I67*0.375</f>
        <v>30</v>
      </c>
      <c r="P67" s="50">
        <f t="shared" ref="P67:P78" si="101">SUM(I67:O67)</f>
        <v>596.93333333333339</v>
      </c>
      <c r="Q67" s="35"/>
      <c r="R67" s="33">
        <f t="shared" ref="R67:R78" si="102">P67*Q67</f>
        <v>0</v>
      </c>
      <c r="S67" s="43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26.5" x14ac:dyDescent="0.35">
      <c r="A68" s="16" t="s">
        <v>194</v>
      </c>
      <c r="B68" s="25" t="s">
        <v>195</v>
      </c>
      <c r="C68" s="27" t="s">
        <v>82</v>
      </c>
      <c r="D68" s="9">
        <v>610871</v>
      </c>
      <c r="E68" s="53" t="s">
        <v>196</v>
      </c>
      <c r="F68" s="52"/>
      <c r="G68" s="52"/>
      <c r="H68" s="52"/>
      <c r="I68" s="48">
        <v>80</v>
      </c>
      <c r="J68" s="48">
        <f t="shared" si="95"/>
        <v>53.333333333333336</v>
      </c>
      <c r="K68" s="48">
        <f t="shared" si="96"/>
        <v>68</v>
      </c>
      <c r="L68" s="48">
        <f t="shared" si="97"/>
        <v>65.599999999999994</v>
      </c>
      <c r="M68" s="49">
        <f t="shared" si="98"/>
        <v>120</v>
      </c>
      <c r="N68" s="49">
        <f t="shared" si="99"/>
        <v>180</v>
      </c>
      <c r="O68" s="66">
        <f t="shared" si="100"/>
        <v>30</v>
      </c>
      <c r="P68" s="50">
        <f t="shared" si="101"/>
        <v>596.93333333333339</v>
      </c>
      <c r="Q68" s="33"/>
      <c r="R68" s="33">
        <f t="shared" si="102"/>
        <v>0</v>
      </c>
      <c r="S68" s="43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26.5" x14ac:dyDescent="0.35">
      <c r="A69" s="16" t="s">
        <v>197</v>
      </c>
      <c r="B69" s="9" t="s">
        <v>198</v>
      </c>
      <c r="C69" s="27" t="s">
        <v>82</v>
      </c>
      <c r="D69" s="9">
        <v>93901285751</v>
      </c>
      <c r="E69" s="53" t="s">
        <v>49</v>
      </c>
      <c r="F69" s="52"/>
      <c r="G69" s="52"/>
      <c r="H69" s="52"/>
      <c r="I69" s="48">
        <v>40</v>
      </c>
      <c r="J69" s="48">
        <f t="shared" si="95"/>
        <v>26.666666666666668</v>
      </c>
      <c r="K69" s="48">
        <f t="shared" si="96"/>
        <v>34</v>
      </c>
      <c r="L69" s="48">
        <f t="shared" si="97"/>
        <v>32.799999999999997</v>
      </c>
      <c r="M69" s="49">
        <f t="shared" si="98"/>
        <v>60</v>
      </c>
      <c r="N69" s="49">
        <f t="shared" si="99"/>
        <v>90</v>
      </c>
      <c r="O69" s="66">
        <f t="shared" si="100"/>
        <v>15</v>
      </c>
      <c r="P69" s="50">
        <f t="shared" si="101"/>
        <v>298.4666666666667</v>
      </c>
      <c r="Q69" s="33"/>
      <c r="R69" s="33">
        <f t="shared" si="102"/>
        <v>0</v>
      </c>
      <c r="S69" s="43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26.5" x14ac:dyDescent="0.35">
      <c r="A70" s="16" t="s">
        <v>199</v>
      </c>
      <c r="B70" s="9" t="s">
        <v>200</v>
      </c>
      <c r="C70" s="27" t="s">
        <v>82</v>
      </c>
      <c r="D70" s="9">
        <v>93901285621</v>
      </c>
      <c r="E70" s="53" t="s">
        <v>49</v>
      </c>
      <c r="F70" s="52"/>
      <c r="G70" s="52"/>
      <c r="H70" s="52"/>
      <c r="I70" s="48">
        <v>80</v>
      </c>
      <c r="J70" s="48">
        <f t="shared" si="95"/>
        <v>53.333333333333336</v>
      </c>
      <c r="K70" s="48">
        <f t="shared" si="96"/>
        <v>68</v>
      </c>
      <c r="L70" s="48">
        <f t="shared" si="97"/>
        <v>65.599999999999994</v>
      </c>
      <c r="M70" s="49">
        <f t="shared" si="98"/>
        <v>120</v>
      </c>
      <c r="N70" s="49">
        <f t="shared" si="99"/>
        <v>180</v>
      </c>
      <c r="O70" s="66">
        <f t="shared" si="100"/>
        <v>30</v>
      </c>
      <c r="P70" s="50">
        <f t="shared" si="101"/>
        <v>596.93333333333339</v>
      </c>
      <c r="Q70" s="33"/>
      <c r="R70" s="33">
        <f t="shared" si="102"/>
        <v>0</v>
      </c>
      <c r="S70" s="43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26.5" x14ac:dyDescent="0.35">
      <c r="A71" s="16" t="s">
        <v>201</v>
      </c>
      <c r="B71" s="9" t="s">
        <v>202</v>
      </c>
      <c r="C71" s="27" t="s">
        <v>82</v>
      </c>
      <c r="D71" s="9">
        <v>285730</v>
      </c>
      <c r="E71" s="53" t="s">
        <v>49</v>
      </c>
      <c r="F71" s="52"/>
      <c r="G71" s="52"/>
      <c r="H71" s="52"/>
      <c r="I71" s="48">
        <v>10</v>
      </c>
      <c r="J71" s="48">
        <f t="shared" si="95"/>
        <v>6.666666666666667</v>
      </c>
      <c r="K71" s="48">
        <f t="shared" si="96"/>
        <v>8.5</v>
      </c>
      <c r="L71" s="48">
        <f t="shared" si="97"/>
        <v>8.1999999999999993</v>
      </c>
      <c r="M71" s="49">
        <f t="shared" si="98"/>
        <v>15</v>
      </c>
      <c r="N71" s="49">
        <f t="shared" si="99"/>
        <v>22.5</v>
      </c>
      <c r="O71" s="66">
        <f t="shared" si="100"/>
        <v>3.75</v>
      </c>
      <c r="P71" s="50">
        <f t="shared" si="101"/>
        <v>74.616666666666674</v>
      </c>
      <c r="Q71" s="33"/>
      <c r="R71" s="33">
        <f t="shared" si="102"/>
        <v>0</v>
      </c>
      <c r="S71" s="43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26.5" x14ac:dyDescent="0.35">
      <c r="A72" s="16" t="s">
        <v>203</v>
      </c>
      <c r="B72" s="25" t="s">
        <v>204</v>
      </c>
      <c r="C72" s="27" t="s">
        <v>82</v>
      </c>
      <c r="D72" s="9">
        <v>610871</v>
      </c>
      <c r="E72" s="53" t="s">
        <v>49</v>
      </c>
      <c r="F72" s="52"/>
      <c r="G72" s="52"/>
      <c r="H72" s="52"/>
      <c r="I72" s="48">
        <v>80</v>
      </c>
      <c r="J72" s="48">
        <f t="shared" si="95"/>
        <v>53.333333333333336</v>
      </c>
      <c r="K72" s="48">
        <f t="shared" si="96"/>
        <v>68</v>
      </c>
      <c r="L72" s="48">
        <f t="shared" si="97"/>
        <v>65.599999999999994</v>
      </c>
      <c r="M72" s="49">
        <f t="shared" si="98"/>
        <v>120</v>
      </c>
      <c r="N72" s="49">
        <f t="shared" si="99"/>
        <v>180</v>
      </c>
      <c r="O72" s="66">
        <f t="shared" si="100"/>
        <v>30</v>
      </c>
      <c r="P72" s="50">
        <f t="shared" si="101"/>
        <v>596.93333333333339</v>
      </c>
      <c r="Q72" s="33"/>
      <c r="R72" s="33">
        <f t="shared" si="102"/>
        <v>0</v>
      </c>
      <c r="S72" s="43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26.5" x14ac:dyDescent="0.35">
      <c r="A73" s="16" t="s">
        <v>205</v>
      </c>
      <c r="B73" s="9" t="s">
        <v>206</v>
      </c>
      <c r="C73" s="25" t="s">
        <v>207</v>
      </c>
      <c r="D73" s="9" t="s">
        <v>208</v>
      </c>
      <c r="E73" s="53" t="s">
        <v>209</v>
      </c>
      <c r="F73" s="52"/>
      <c r="G73" s="52"/>
      <c r="H73" s="52"/>
      <c r="I73" s="48">
        <v>30</v>
      </c>
      <c r="J73" s="48">
        <f t="shared" si="95"/>
        <v>20</v>
      </c>
      <c r="K73" s="48">
        <f t="shared" si="96"/>
        <v>25.5</v>
      </c>
      <c r="L73" s="48">
        <f t="shared" si="97"/>
        <v>24.599999999999998</v>
      </c>
      <c r="M73" s="49">
        <f t="shared" si="98"/>
        <v>45</v>
      </c>
      <c r="N73" s="49">
        <f t="shared" si="99"/>
        <v>67.5</v>
      </c>
      <c r="O73" s="66">
        <f t="shared" si="100"/>
        <v>11.25</v>
      </c>
      <c r="P73" s="50">
        <f t="shared" si="101"/>
        <v>223.85</v>
      </c>
      <c r="Q73" s="33"/>
      <c r="R73" s="33">
        <f t="shared" si="102"/>
        <v>0</v>
      </c>
      <c r="S73" s="43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4.5" x14ac:dyDescent="0.35">
      <c r="A74" s="16" t="s">
        <v>210</v>
      </c>
      <c r="B74" s="6" t="s">
        <v>211</v>
      </c>
      <c r="C74" s="6" t="s">
        <v>212</v>
      </c>
      <c r="D74" s="6">
        <v>4189</v>
      </c>
      <c r="E74" s="56" t="s">
        <v>108</v>
      </c>
      <c r="F74" s="58"/>
      <c r="G74" s="58"/>
      <c r="H74" s="58"/>
      <c r="I74" s="48">
        <v>30</v>
      </c>
      <c r="J74" s="48">
        <f t="shared" si="95"/>
        <v>20</v>
      </c>
      <c r="K74" s="48">
        <f t="shared" si="96"/>
        <v>25.5</v>
      </c>
      <c r="L74" s="48">
        <f t="shared" si="97"/>
        <v>24.599999999999998</v>
      </c>
      <c r="M74" s="49">
        <f t="shared" si="98"/>
        <v>45</v>
      </c>
      <c r="N74" s="49">
        <f t="shared" si="99"/>
        <v>67.5</v>
      </c>
      <c r="O74" s="66">
        <f t="shared" si="100"/>
        <v>11.25</v>
      </c>
      <c r="P74" s="50">
        <f t="shared" si="101"/>
        <v>223.85</v>
      </c>
      <c r="Q74" s="33"/>
      <c r="R74" s="33">
        <f t="shared" si="102"/>
        <v>0</v>
      </c>
      <c r="S74" s="43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4.5" x14ac:dyDescent="0.35">
      <c r="A75" s="16" t="s">
        <v>213</v>
      </c>
      <c r="B75" s="9" t="s">
        <v>214</v>
      </c>
      <c r="C75" s="25" t="s">
        <v>215</v>
      </c>
      <c r="D75" s="9">
        <v>100000496</v>
      </c>
      <c r="E75" s="53" t="s">
        <v>108</v>
      </c>
      <c r="F75" s="52"/>
      <c r="G75" s="52"/>
      <c r="H75" s="52"/>
      <c r="I75" s="48">
        <v>30</v>
      </c>
      <c r="J75" s="48">
        <f t="shared" si="95"/>
        <v>20</v>
      </c>
      <c r="K75" s="48">
        <f t="shared" si="96"/>
        <v>25.5</v>
      </c>
      <c r="L75" s="48">
        <f t="shared" si="97"/>
        <v>24.599999999999998</v>
      </c>
      <c r="M75" s="49">
        <f t="shared" si="98"/>
        <v>45</v>
      </c>
      <c r="N75" s="49">
        <f t="shared" si="99"/>
        <v>67.5</v>
      </c>
      <c r="O75" s="66">
        <f t="shared" si="100"/>
        <v>11.25</v>
      </c>
      <c r="P75" s="50">
        <f t="shared" si="101"/>
        <v>223.85</v>
      </c>
      <c r="Q75" s="33"/>
      <c r="R75" s="33">
        <f t="shared" si="102"/>
        <v>0</v>
      </c>
      <c r="S75" s="43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4.5" x14ac:dyDescent="0.35">
      <c r="A76" s="16" t="s">
        <v>216</v>
      </c>
      <c r="B76" s="9" t="s">
        <v>217</v>
      </c>
      <c r="C76" s="9" t="s">
        <v>212</v>
      </c>
      <c r="D76" s="9">
        <v>52276</v>
      </c>
      <c r="E76" s="53" t="s">
        <v>218</v>
      </c>
      <c r="F76" s="52"/>
      <c r="G76" s="52"/>
      <c r="H76" s="52"/>
      <c r="I76" s="48">
        <v>4</v>
      </c>
      <c r="J76" s="48">
        <f t="shared" ref="J76" si="103">I76/3*2</f>
        <v>2.6666666666666665</v>
      </c>
      <c r="K76" s="48">
        <f t="shared" ref="K76" si="104">I76*0.85</f>
        <v>3.4</v>
      </c>
      <c r="L76" s="48">
        <f t="shared" ref="L76" si="105">I76*0.82</f>
        <v>3.28</v>
      </c>
      <c r="M76" s="49">
        <f t="shared" ref="M76" si="106">O76*4</f>
        <v>6</v>
      </c>
      <c r="N76" s="49">
        <f t="shared" ref="N76" si="107">O76*6</f>
        <v>9</v>
      </c>
      <c r="O76" s="66">
        <f t="shared" si="100"/>
        <v>1.5</v>
      </c>
      <c r="P76" s="50">
        <f t="shared" ref="P76" si="108">SUM(I76:O76)</f>
        <v>29.846666666666664</v>
      </c>
      <c r="Q76" s="33"/>
      <c r="R76" s="33">
        <f t="shared" ref="R76:R77" si="109">P76*Q76</f>
        <v>0</v>
      </c>
      <c r="S76" s="43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26.5" x14ac:dyDescent="0.35">
      <c r="A77" s="16" t="s">
        <v>219</v>
      </c>
      <c r="B77" s="9" t="s">
        <v>220</v>
      </c>
      <c r="C77" s="9" t="s">
        <v>82</v>
      </c>
      <c r="D77" s="9">
        <v>244630</v>
      </c>
      <c r="E77" s="53" t="s">
        <v>31</v>
      </c>
      <c r="F77" s="52"/>
      <c r="G77" s="52"/>
      <c r="H77" s="52"/>
      <c r="I77" s="48">
        <v>10</v>
      </c>
      <c r="J77" s="48">
        <f t="shared" ref="J77" si="110">I77/3*2</f>
        <v>6.666666666666667</v>
      </c>
      <c r="K77" s="48">
        <f t="shared" ref="K77" si="111">I77*0.85</f>
        <v>8.5</v>
      </c>
      <c r="L77" s="48">
        <f t="shared" ref="L77" si="112">I77*0.82</f>
        <v>8.1999999999999993</v>
      </c>
      <c r="M77" s="49">
        <f t="shared" ref="M77" si="113">O77*4</f>
        <v>15</v>
      </c>
      <c r="N77" s="49">
        <f t="shared" ref="N77" si="114">O77*6</f>
        <v>22.5</v>
      </c>
      <c r="O77" s="66">
        <f t="shared" si="100"/>
        <v>3.75</v>
      </c>
      <c r="P77" s="50">
        <f t="shared" ref="P77" si="115">SUM(I77:O77)</f>
        <v>74.616666666666674</v>
      </c>
      <c r="Q77" s="33"/>
      <c r="R77" s="33">
        <f t="shared" si="109"/>
        <v>0</v>
      </c>
      <c r="S77" s="43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26.5" x14ac:dyDescent="0.35">
      <c r="A78" s="16" t="s">
        <v>221</v>
      </c>
      <c r="B78" s="9" t="s">
        <v>222</v>
      </c>
      <c r="C78" s="9" t="s">
        <v>82</v>
      </c>
      <c r="D78" s="9">
        <v>610882</v>
      </c>
      <c r="E78" s="53" t="s">
        <v>196</v>
      </c>
      <c r="F78" s="52"/>
      <c r="G78" s="52"/>
      <c r="H78" s="52"/>
      <c r="I78" s="48">
        <v>20</v>
      </c>
      <c r="J78" s="48">
        <f t="shared" si="95"/>
        <v>13.333333333333334</v>
      </c>
      <c r="K78" s="48">
        <f t="shared" si="96"/>
        <v>17</v>
      </c>
      <c r="L78" s="48">
        <f t="shared" si="97"/>
        <v>16.399999999999999</v>
      </c>
      <c r="M78" s="49">
        <f t="shared" si="98"/>
        <v>30</v>
      </c>
      <c r="N78" s="49">
        <f t="shared" si="99"/>
        <v>45</v>
      </c>
      <c r="O78" s="66">
        <f t="shared" si="100"/>
        <v>7.5</v>
      </c>
      <c r="P78" s="50">
        <f t="shared" si="101"/>
        <v>149.23333333333335</v>
      </c>
      <c r="Q78" s="33"/>
      <c r="R78" s="33">
        <f t="shared" si="102"/>
        <v>0</v>
      </c>
      <c r="S78" s="43">
        <f>SUM(R67:R78)</f>
        <v>0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4.5" x14ac:dyDescent="0.35">
      <c r="A79" s="18"/>
      <c r="B79" s="3"/>
      <c r="C79" s="3"/>
      <c r="D79" s="3"/>
      <c r="E79" s="55"/>
      <c r="F79" s="55"/>
      <c r="G79" s="55"/>
      <c r="H79" s="55"/>
      <c r="I79" s="11"/>
      <c r="J79" s="11"/>
      <c r="K79" s="11"/>
      <c r="L79" s="11"/>
      <c r="M79" s="11"/>
      <c r="N79" s="11"/>
      <c r="O79" s="11"/>
      <c r="P79" s="11"/>
      <c r="Q79" s="34"/>
      <c r="R79" s="34"/>
      <c r="S79" s="4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21" x14ac:dyDescent="0.5">
      <c r="A80" s="114" t="s">
        <v>223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6"/>
      <c r="S80" s="43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26.5" x14ac:dyDescent="0.35">
      <c r="A81" s="16" t="s">
        <v>224</v>
      </c>
      <c r="B81" s="7" t="s">
        <v>225</v>
      </c>
      <c r="C81" s="7" t="s">
        <v>226</v>
      </c>
      <c r="D81" s="72">
        <v>10076800000752</v>
      </c>
      <c r="E81" s="52" t="s">
        <v>227</v>
      </c>
      <c r="F81" s="52"/>
      <c r="G81" s="52"/>
      <c r="H81" s="52"/>
      <c r="I81" s="48">
        <v>30</v>
      </c>
      <c r="J81" s="48">
        <f t="shared" ref="J81:J98" si="116">I81/3*2</f>
        <v>20</v>
      </c>
      <c r="K81" s="48">
        <f t="shared" ref="K81:K98" si="117">I81*0.85</f>
        <v>25.5</v>
      </c>
      <c r="L81" s="48">
        <f t="shared" ref="L81:L98" si="118">I81*0.82</f>
        <v>24.599999999999998</v>
      </c>
      <c r="M81" s="49">
        <f t="shared" ref="M81:M98" si="119">O81*4</f>
        <v>45</v>
      </c>
      <c r="N81" s="49">
        <f t="shared" ref="N81:N98" si="120">O81*6</f>
        <v>67.5</v>
      </c>
      <c r="O81" s="66">
        <f t="shared" ref="O81:O98" si="121">I81*0.375</f>
        <v>11.25</v>
      </c>
      <c r="P81" s="50">
        <f t="shared" ref="P81:P98" si="122">SUM(I81:O81)</f>
        <v>223.85</v>
      </c>
      <c r="Q81" s="35"/>
      <c r="R81" s="33">
        <f t="shared" ref="R81:R98" si="123">P81*Q81</f>
        <v>0</v>
      </c>
      <c r="S81" s="43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26.5" x14ac:dyDescent="0.35">
      <c r="A82" s="17" t="s">
        <v>228</v>
      </c>
      <c r="B82" s="63" t="s">
        <v>229</v>
      </c>
      <c r="C82" s="25" t="s">
        <v>230</v>
      </c>
      <c r="D82" s="25">
        <v>13457</v>
      </c>
      <c r="E82" s="53" t="s">
        <v>231</v>
      </c>
      <c r="F82" s="52"/>
      <c r="G82" s="52"/>
      <c r="H82" s="52"/>
      <c r="I82" s="48">
        <v>60</v>
      </c>
      <c r="J82" s="48">
        <f t="shared" si="116"/>
        <v>40</v>
      </c>
      <c r="K82" s="48">
        <f t="shared" si="117"/>
        <v>51</v>
      </c>
      <c r="L82" s="48">
        <f t="shared" si="118"/>
        <v>49.199999999999996</v>
      </c>
      <c r="M82" s="49">
        <f t="shared" si="119"/>
        <v>90</v>
      </c>
      <c r="N82" s="49">
        <f t="shared" si="120"/>
        <v>135</v>
      </c>
      <c r="O82" s="66">
        <f t="shared" si="121"/>
        <v>22.5</v>
      </c>
      <c r="P82" s="50">
        <f t="shared" si="122"/>
        <v>447.7</v>
      </c>
      <c r="Q82" s="33"/>
      <c r="R82" s="33">
        <f t="shared" si="123"/>
        <v>0</v>
      </c>
      <c r="S82" s="43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4.5" x14ac:dyDescent="0.35">
      <c r="A83" s="16" t="s">
        <v>228</v>
      </c>
      <c r="B83" s="25" t="s">
        <v>232</v>
      </c>
      <c r="C83" s="25" t="s">
        <v>233</v>
      </c>
      <c r="D83" s="25">
        <v>802</v>
      </c>
      <c r="E83" s="54" t="s">
        <v>234</v>
      </c>
      <c r="F83" s="57"/>
      <c r="G83" s="57"/>
      <c r="H83" s="57"/>
      <c r="I83" s="48">
        <v>40</v>
      </c>
      <c r="J83" s="48">
        <f t="shared" si="116"/>
        <v>26.666666666666668</v>
      </c>
      <c r="K83" s="48">
        <f t="shared" si="117"/>
        <v>34</v>
      </c>
      <c r="L83" s="48">
        <f t="shared" si="118"/>
        <v>32.799999999999997</v>
      </c>
      <c r="M83" s="49">
        <f t="shared" si="119"/>
        <v>60</v>
      </c>
      <c r="N83" s="49">
        <f t="shared" si="120"/>
        <v>90</v>
      </c>
      <c r="O83" s="66">
        <f t="shared" si="121"/>
        <v>15</v>
      </c>
      <c r="P83" s="50">
        <f t="shared" si="122"/>
        <v>298.4666666666667</v>
      </c>
      <c r="Q83" s="37"/>
      <c r="R83" s="33">
        <f t="shared" si="123"/>
        <v>0</v>
      </c>
      <c r="S83" s="43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26.5" x14ac:dyDescent="0.35">
      <c r="A84" s="17" t="s">
        <v>235</v>
      </c>
      <c r="B84" s="63" t="s">
        <v>236</v>
      </c>
      <c r="C84" s="25" t="s">
        <v>237</v>
      </c>
      <c r="D84" s="25">
        <v>7816</v>
      </c>
      <c r="E84" s="53" t="s">
        <v>238</v>
      </c>
      <c r="F84" s="52"/>
      <c r="G84" s="52"/>
      <c r="H84" s="52"/>
      <c r="I84" s="48">
        <v>20</v>
      </c>
      <c r="J84" s="48">
        <f t="shared" si="116"/>
        <v>13.333333333333334</v>
      </c>
      <c r="K84" s="48">
        <f t="shared" si="117"/>
        <v>17</v>
      </c>
      <c r="L84" s="48">
        <f t="shared" si="118"/>
        <v>16.399999999999999</v>
      </c>
      <c r="M84" s="49">
        <f t="shared" si="119"/>
        <v>30</v>
      </c>
      <c r="N84" s="49">
        <f t="shared" si="120"/>
        <v>45</v>
      </c>
      <c r="O84" s="66">
        <f t="shared" si="121"/>
        <v>7.5</v>
      </c>
      <c r="P84" s="50">
        <f t="shared" si="122"/>
        <v>149.23333333333335</v>
      </c>
      <c r="Q84" s="33"/>
      <c r="R84" s="33">
        <f t="shared" si="123"/>
        <v>0</v>
      </c>
      <c r="S84" s="43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26.5" x14ac:dyDescent="0.35">
      <c r="A85" s="17" t="s">
        <v>239</v>
      </c>
      <c r="B85" s="9" t="s">
        <v>240</v>
      </c>
      <c r="C85" s="25" t="s">
        <v>241</v>
      </c>
      <c r="D85" s="25">
        <v>6071</v>
      </c>
      <c r="E85" s="53" t="s">
        <v>242</v>
      </c>
      <c r="F85" s="52"/>
      <c r="G85" s="52"/>
      <c r="H85" s="52"/>
      <c r="I85" s="48">
        <v>30</v>
      </c>
      <c r="J85" s="48">
        <f t="shared" si="116"/>
        <v>20</v>
      </c>
      <c r="K85" s="48">
        <f t="shared" si="117"/>
        <v>25.5</v>
      </c>
      <c r="L85" s="48">
        <f t="shared" si="118"/>
        <v>24.599999999999998</v>
      </c>
      <c r="M85" s="49">
        <f t="shared" si="119"/>
        <v>45</v>
      </c>
      <c r="N85" s="49">
        <f t="shared" si="120"/>
        <v>67.5</v>
      </c>
      <c r="O85" s="66">
        <f t="shared" si="121"/>
        <v>11.25</v>
      </c>
      <c r="P85" s="50">
        <f t="shared" si="122"/>
        <v>223.85</v>
      </c>
      <c r="Q85" s="33"/>
      <c r="R85" s="33">
        <f t="shared" si="123"/>
        <v>0</v>
      </c>
      <c r="S85" s="43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26.5" x14ac:dyDescent="0.35">
      <c r="A86" s="17" t="s">
        <v>243</v>
      </c>
      <c r="B86" s="9" t="s">
        <v>244</v>
      </c>
      <c r="C86" s="25" t="s">
        <v>241</v>
      </c>
      <c r="D86" s="25">
        <v>6072</v>
      </c>
      <c r="E86" s="53" t="s">
        <v>242</v>
      </c>
      <c r="F86" s="52"/>
      <c r="G86" s="52"/>
      <c r="H86" s="52"/>
      <c r="I86" s="48">
        <v>30</v>
      </c>
      <c r="J86" s="48">
        <f t="shared" si="116"/>
        <v>20</v>
      </c>
      <c r="K86" s="48">
        <f t="shared" si="117"/>
        <v>25.5</v>
      </c>
      <c r="L86" s="48">
        <f t="shared" si="118"/>
        <v>24.599999999999998</v>
      </c>
      <c r="M86" s="49">
        <f t="shared" si="119"/>
        <v>45</v>
      </c>
      <c r="N86" s="49">
        <f t="shared" si="120"/>
        <v>67.5</v>
      </c>
      <c r="O86" s="66">
        <f t="shared" si="121"/>
        <v>11.25</v>
      </c>
      <c r="P86" s="50">
        <f t="shared" si="122"/>
        <v>223.85</v>
      </c>
      <c r="Q86" s="33"/>
      <c r="R86" s="33">
        <f t="shared" si="123"/>
        <v>0</v>
      </c>
      <c r="S86" s="43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26.5" x14ac:dyDescent="0.35">
      <c r="A87" s="17" t="s">
        <v>245</v>
      </c>
      <c r="B87" s="9" t="s">
        <v>246</v>
      </c>
      <c r="C87" s="9" t="s">
        <v>247</v>
      </c>
      <c r="D87" s="9" t="s">
        <v>248</v>
      </c>
      <c r="E87" s="53" t="s">
        <v>249</v>
      </c>
      <c r="F87" s="52"/>
      <c r="G87" s="52"/>
      <c r="H87" s="52"/>
      <c r="I87" s="48">
        <v>40</v>
      </c>
      <c r="J87" s="48">
        <f t="shared" si="116"/>
        <v>26.666666666666668</v>
      </c>
      <c r="K87" s="48">
        <f t="shared" si="117"/>
        <v>34</v>
      </c>
      <c r="L87" s="48">
        <f t="shared" si="118"/>
        <v>32.799999999999997</v>
      </c>
      <c r="M87" s="49">
        <f t="shared" si="119"/>
        <v>60</v>
      </c>
      <c r="N87" s="49">
        <f t="shared" si="120"/>
        <v>90</v>
      </c>
      <c r="O87" s="66">
        <f t="shared" si="121"/>
        <v>15</v>
      </c>
      <c r="P87" s="50">
        <f t="shared" si="122"/>
        <v>298.4666666666667</v>
      </c>
      <c r="Q87" s="33"/>
      <c r="R87" s="33">
        <f t="shared" si="123"/>
        <v>0</v>
      </c>
      <c r="S87" s="4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26.5" x14ac:dyDescent="0.35">
      <c r="A88" s="17" t="s">
        <v>250</v>
      </c>
      <c r="B88" s="9" t="s">
        <v>251</v>
      </c>
      <c r="C88" s="9" t="s">
        <v>252</v>
      </c>
      <c r="D88" s="9">
        <v>31914</v>
      </c>
      <c r="E88" s="53" t="s">
        <v>253</v>
      </c>
      <c r="F88" s="52"/>
      <c r="G88" s="52"/>
      <c r="H88" s="52"/>
      <c r="I88" s="48">
        <v>40</v>
      </c>
      <c r="J88" s="48">
        <f t="shared" si="116"/>
        <v>26.666666666666668</v>
      </c>
      <c r="K88" s="48">
        <f t="shared" si="117"/>
        <v>34</v>
      </c>
      <c r="L88" s="48">
        <f t="shared" si="118"/>
        <v>32.799999999999997</v>
      </c>
      <c r="M88" s="49">
        <f t="shared" si="119"/>
        <v>60</v>
      </c>
      <c r="N88" s="49">
        <f t="shared" si="120"/>
        <v>90</v>
      </c>
      <c r="O88" s="66">
        <f t="shared" si="121"/>
        <v>15</v>
      </c>
      <c r="P88" s="50">
        <f t="shared" si="122"/>
        <v>298.4666666666667</v>
      </c>
      <c r="Q88" s="33"/>
      <c r="R88" s="33">
        <f t="shared" si="123"/>
        <v>0</v>
      </c>
      <c r="S88" s="43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4.5" x14ac:dyDescent="0.35">
      <c r="A89" s="17" t="s">
        <v>254</v>
      </c>
      <c r="B89" s="9" t="s">
        <v>255</v>
      </c>
      <c r="C89" s="9" t="s">
        <v>252</v>
      </c>
      <c r="D89" s="9" t="s">
        <v>256</v>
      </c>
      <c r="E89" s="53" t="s">
        <v>257</v>
      </c>
      <c r="F89" s="52"/>
      <c r="G89" s="52"/>
      <c r="H89" s="52"/>
      <c r="I89" s="48">
        <v>70</v>
      </c>
      <c r="J89" s="48">
        <f t="shared" si="116"/>
        <v>46.666666666666664</v>
      </c>
      <c r="K89" s="48">
        <f t="shared" si="117"/>
        <v>59.5</v>
      </c>
      <c r="L89" s="48">
        <f t="shared" si="118"/>
        <v>57.4</v>
      </c>
      <c r="M89" s="49">
        <f t="shared" si="119"/>
        <v>105</v>
      </c>
      <c r="N89" s="49">
        <f t="shared" si="120"/>
        <v>157.5</v>
      </c>
      <c r="O89" s="66">
        <f t="shared" si="121"/>
        <v>26.25</v>
      </c>
      <c r="P89" s="50">
        <f t="shared" si="122"/>
        <v>522.31666666666661</v>
      </c>
      <c r="Q89" s="33"/>
      <c r="R89" s="33">
        <f t="shared" si="123"/>
        <v>0</v>
      </c>
      <c r="S89" s="43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4.5" x14ac:dyDescent="0.35">
      <c r="A90" s="17" t="s">
        <v>258</v>
      </c>
      <c r="B90" s="9" t="s">
        <v>259</v>
      </c>
      <c r="C90" s="9" t="s">
        <v>252</v>
      </c>
      <c r="D90" s="9">
        <v>3800000896</v>
      </c>
      <c r="E90" s="53" t="s">
        <v>257</v>
      </c>
      <c r="F90" s="52"/>
      <c r="G90" s="52"/>
      <c r="H90" s="52"/>
      <c r="I90" s="48">
        <v>70</v>
      </c>
      <c r="J90" s="48">
        <f t="shared" si="116"/>
        <v>46.666666666666664</v>
      </c>
      <c r="K90" s="48">
        <f t="shared" si="117"/>
        <v>59.5</v>
      </c>
      <c r="L90" s="48">
        <f t="shared" si="118"/>
        <v>57.4</v>
      </c>
      <c r="M90" s="49">
        <f t="shared" si="119"/>
        <v>105</v>
      </c>
      <c r="N90" s="49">
        <f t="shared" si="120"/>
        <v>157.5</v>
      </c>
      <c r="O90" s="66">
        <f t="shared" si="121"/>
        <v>26.25</v>
      </c>
      <c r="P90" s="50">
        <f t="shared" si="122"/>
        <v>522.31666666666661</v>
      </c>
      <c r="Q90" s="33"/>
      <c r="R90" s="33">
        <f t="shared" si="123"/>
        <v>0</v>
      </c>
      <c r="S90" s="43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4.5" x14ac:dyDescent="0.35">
      <c r="A91" s="16" t="s">
        <v>260</v>
      </c>
      <c r="B91" s="9" t="s">
        <v>261</v>
      </c>
      <c r="C91" s="9" t="s">
        <v>262</v>
      </c>
      <c r="D91" s="9">
        <v>43285</v>
      </c>
      <c r="E91" s="53" t="s">
        <v>263</v>
      </c>
      <c r="F91" s="52"/>
      <c r="G91" s="52"/>
      <c r="H91" s="52"/>
      <c r="I91" s="48">
        <v>30</v>
      </c>
      <c r="J91" s="48">
        <f t="shared" si="116"/>
        <v>20</v>
      </c>
      <c r="K91" s="48">
        <f t="shared" si="117"/>
        <v>25.5</v>
      </c>
      <c r="L91" s="48">
        <f t="shared" si="118"/>
        <v>24.599999999999998</v>
      </c>
      <c r="M91" s="49">
        <f t="shared" si="119"/>
        <v>45</v>
      </c>
      <c r="N91" s="49">
        <f t="shared" si="120"/>
        <v>67.5</v>
      </c>
      <c r="O91" s="66">
        <f t="shared" si="121"/>
        <v>11.25</v>
      </c>
      <c r="P91" s="50">
        <f t="shared" si="122"/>
        <v>223.85</v>
      </c>
      <c r="Q91" s="33"/>
      <c r="R91" s="33">
        <f t="shared" si="123"/>
        <v>0</v>
      </c>
      <c r="S91" s="43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26.5" x14ac:dyDescent="0.35">
      <c r="A92" s="16" t="s">
        <v>264</v>
      </c>
      <c r="B92" s="9" t="s">
        <v>265</v>
      </c>
      <c r="C92" s="25" t="s">
        <v>266</v>
      </c>
      <c r="D92" s="9">
        <v>26828</v>
      </c>
      <c r="E92" s="53" t="s">
        <v>267</v>
      </c>
      <c r="F92" s="52"/>
      <c r="G92" s="52"/>
      <c r="H92" s="52"/>
      <c r="I92" s="48">
        <v>100</v>
      </c>
      <c r="J92" s="48">
        <f t="shared" si="116"/>
        <v>66.666666666666671</v>
      </c>
      <c r="K92" s="48">
        <f t="shared" si="117"/>
        <v>85</v>
      </c>
      <c r="L92" s="48">
        <f t="shared" si="118"/>
        <v>82</v>
      </c>
      <c r="M92" s="49">
        <f t="shared" si="119"/>
        <v>150</v>
      </c>
      <c r="N92" s="49">
        <f t="shared" si="120"/>
        <v>225</v>
      </c>
      <c r="O92" s="66">
        <f t="shared" si="121"/>
        <v>37.5</v>
      </c>
      <c r="P92" s="50">
        <f t="shared" si="122"/>
        <v>746.16666666666674</v>
      </c>
      <c r="Q92" s="33"/>
      <c r="R92" s="33">
        <f t="shared" si="123"/>
        <v>0</v>
      </c>
      <c r="S92" s="43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26.5" x14ac:dyDescent="0.35">
      <c r="A93" s="17" t="s">
        <v>268</v>
      </c>
      <c r="B93" s="63" t="s">
        <v>269</v>
      </c>
      <c r="C93" s="25" t="s">
        <v>270</v>
      </c>
      <c r="D93" s="25" t="s">
        <v>271</v>
      </c>
      <c r="E93" s="53" t="s">
        <v>272</v>
      </c>
      <c r="F93" s="52"/>
      <c r="G93" s="52"/>
      <c r="H93" s="52"/>
      <c r="I93" s="48">
        <v>60</v>
      </c>
      <c r="J93" s="48">
        <f t="shared" si="116"/>
        <v>40</v>
      </c>
      <c r="K93" s="48">
        <f t="shared" si="117"/>
        <v>51</v>
      </c>
      <c r="L93" s="48">
        <f t="shared" si="118"/>
        <v>49.199999999999996</v>
      </c>
      <c r="M93" s="49">
        <f t="shared" si="119"/>
        <v>90</v>
      </c>
      <c r="N93" s="49">
        <f t="shared" si="120"/>
        <v>135</v>
      </c>
      <c r="O93" s="66">
        <f t="shared" si="121"/>
        <v>22.5</v>
      </c>
      <c r="P93" s="50">
        <f t="shared" si="122"/>
        <v>447.7</v>
      </c>
      <c r="Q93" s="38"/>
      <c r="R93" s="33">
        <f t="shared" si="123"/>
        <v>0</v>
      </c>
      <c r="S93" s="43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26.5" x14ac:dyDescent="0.35">
      <c r="A94" s="16" t="s">
        <v>273</v>
      </c>
      <c r="B94" s="9" t="s">
        <v>274</v>
      </c>
      <c r="C94" s="25" t="s">
        <v>275</v>
      </c>
      <c r="D94" s="25">
        <v>3800092315</v>
      </c>
      <c r="E94" s="53" t="s">
        <v>276</v>
      </c>
      <c r="F94" s="52"/>
      <c r="G94" s="52"/>
      <c r="H94" s="52"/>
      <c r="I94" s="48">
        <v>60</v>
      </c>
      <c r="J94" s="48">
        <f t="shared" si="116"/>
        <v>40</v>
      </c>
      <c r="K94" s="48">
        <f t="shared" si="117"/>
        <v>51</v>
      </c>
      <c r="L94" s="48">
        <f t="shared" si="118"/>
        <v>49.199999999999996</v>
      </c>
      <c r="M94" s="49">
        <f t="shared" si="119"/>
        <v>90</v>
      </c>
      <c r="N94" s="49">
        <f t="shared" si="120"/>
        <v>135</v>
      </c>
      <c r="O94" s="66">
        <f t="shared" si="121"/>
        <v>22.5</v>
      </c>
      <c r="P94" s="50">
        <f t="shared" si="122"/>
        <v>447.7</v>
      </c>
      <c r="Q94" s="33"/>
      <c r="R94" s="33">
        <f t="shared" si="123"/>
        <v>0</v>
      </c>
      <c r="S94" s="43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26.5" x14ac:dyDescent="0.35">
      <c r="A95" s="17" t="s">
        <v>277</v>
      </c>
      <c r="B95" s="6" t="s">
        <v>278</v>
      </c>
      <c r="C95" s="25" t="s">
        <v>275</v>
      </c>
      <c r="D95" s="25">
        <v>3800092560</v>
      </c>
      <c r="E95" s="56" t="s">
        <v>279</v>
      </c>
      <c r="F95" s="58"/>
      <c r="G95" s="58"/>
      <c r="H95" s="58"/>
      <c r="I95" s="48">
        <v>60</v>
      </c>
      <c r="J95" s="48">
        <f t="shared" ref="J95:J96" si="124">I95/3*2</f>
        <v>40</v>
      </c>
      <c r="K95" s="48">
        <f t="shared" ref="K95:K96" si="125">I95*0.85</f>
        <v>51</v>
      </c>
      <c r="L95" s="48">
        <f t="shared" ref="L95:L96" si="126">I95*0.82</f>
        <v>49.199999999999996</v>
      </c>
      <c r="M95" s="49">
        <f t="shared" ref="M95:M96" si="127">O95*4</f>
        <v>90</v>
      </c>
      <c r="N95" s="49">
        <f t="shared" ref="N95:N96" si="128">O95*6</f>
        <v>135</v>
      </c>
      <c r="O95" s="66">
        <f t="shared" si="121"/>
        <v>22.5</v>
      </c>
      <c r="P95" s="50">
        <f t="shared" ref="P95:P96" si="129">SUM(I95:O95)</f>
        <v>447.7</v>
      </c>
      <c r="Q95" s="33"/>
      <c r="R95" s="33">
        <f t="shared" ref="R95:R97" si="130">P95*Q95</f>
        <v>0</v>
      </c>
      <c r="S95" s="43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4.5" x14ac:dyDescent="0.35">
      <c r="A96" s="16" t="s">
        <v>280</v>
      </c>
      <c r="B96" s="6" t="s">
        <v>281</v>
      </c>
      <c r="C96" s="25" t="s">
        <v>282</v>
      </c>
      <c r="D96" s="25" t="s">
        <v>283</v>
      </c>
      <c r="E96" s="56" t="s">
        <v>284</v>
      </c>
      <c r="F96" s="58"/>
      <c r="G96" s="58"/>
      <c r="H96" s="58"/>
      <c r="I96" s="48">
        <v>40</v>
      </c>
      <c r="J96" s="48">
        <f t="shared" si="124"/>
        <v>26.666666666666668</v>
      </c>
      <c r="K96" s="48">
        <f t="shared" si="125"/>
        <v>34</v>
      </c>
      <c r="L96" s="48">
        <f t="shared" si="126"/>
        <v>32.799999999999997</v>
      </c>
      <c r="M96" s="49">
        <f t="shared" si="127"/>
        <v>60</v>
      </c>
      <c r="N96" s="49">
        <f t="shared" si="128"/>
        <v>90</v>
      </c>
      <c r="O96" s="66">
        <f t="shared" ref="O96" si="131">I96*0.375</f>
        <v>15</v>
      </c>
      <c r="P96" s="50">
        <f t="shared" si="129"/>
        <v>298.4666666666667</v>
      </c>
      <c r="Q96" s="33"/>
      <c r="R96" s="33">
        <f t="shared" si="130"/>
        <v>0</v>
      </c>
      <c r="S96" s="43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26.5" x14ac:dyDescent="0.35">
      <c r="A97" s="16" t="s">
        <v>280</v>
      </c>
      <c r="B97" s="9" t="s">
        <v>285</v>
      </c>
      <c r="C97" s="9" t="s">
        <v>286</v>
      </c>
      <c r="D97" s="9" t="s">
        <v>287</v>
      </c>
      <c r="E97" s="53" t="s">
        <v>257</v>
      </c>
      <c r="F97" s="52"/>
      <c r="G97" s="52"/>
      <c r="H97" s="52"/>
      <c r="I97" s="48">
        <v>100</v>
      </c>
      <c r="J97" s="48">
        <f t="shared" ref="J97" si="132">I97/3*2</f>
        <v>66.666666666666671</v>
      </c>
      <c r="K97" s="48">
        <f t="shared" ref="K97" si="133">I97*0.85</f>
        <v>85</v>
      </c>
      <c r="L97" s="48">
        <f t="shared" ref="L97" si="134">I97*0.82</f>
        <v>82</v>
      </c>
      <c r="M97" s="49">
        <f t="shared" ref="M97" si="135">O97*4</f>
        <v>150</v>
      </c>
      <c r="N97" s="49">
        <f t="shared" ref="N97" si="136">O97*6</f>
        <v>225</v>
      </c>
      <c r="O97" s="66">
        <f t="shared" si="121"/>
        <v>37.5</v>
      </c>
      <c r="P97" s="50">
        <f t="shared" ref="P97" si="137">SUM(I97:O97)</f>
        <v>746.16666666666674</v>
      </c>
      <c r="Q97" s="33"/>
      <c r="R97" s="33">
        <f t="shared" si="130"/>
        <v>0</v>
      </c>
      <c r="S97" s="43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4.5" x14ac:dyDescent="0.35">
      <c r="A98" s="17" t="s">
        <v>277</v>
      </c>
      <c r="B98" s="6" t="s">
        <v>288</v>
      </c>
      <c r="C98" s="6" t="s">
        <v>289</v>
      </c>
      <c r="D98" s="6">
        <v>1453</v>
      </c>
      <c r="E98" s="56" t="s">
        <v>113</v>
      </c>
      <c r="F98" s="58"/>
      <c r="G98" s="58"/>
      <c r="H98" s="58"/>
      <c r="I98" s="48">
        <v>20</v>
      </c>
      <c r="J98" s="48">
        <f t="shared" si="116"/>
        <v>13.333333333333334</v>
      </c>
      <c r="K98" s="48">
        <f t="shared" si="117"/>
        <v>17</v>
      </c>
      <c r="L98" s="48">
        <f t="shared" si="118"/>
        <v>16.399999999999999</v>
      </c>
      <c r="M98" s="49">
        <f t="shared" si="119"/>
        <v>30</v>
      </c>
      <c r="N98" s="49">
        <f t="shared" si="120"/>
        <v>45</v>
      </c>
      <c r="O98" s="66">
        <f t="shared" si="121"/>
        <v>7.5</v>
      </c>
      <c r="P98" s="50">
        <f t="shared" si="122"/>
        <v>149.23333333333335</v>
      </c>
      <c r="Q98" s="33"/>
      <c r="R98" s="33">
        <f t="shared" si="123"/>
        <v>0</v>
      </c>
      <c r="S98" s="43">
        <f>SUM(R81:R98)</f>
        <v>0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4.5" x14ac:dyDescent="0.35">
      <c r="A99" s="18"/>
      <c r="B99" s="3"/>
      <c r="C99" s="3"/>
      <c r="D99" s="3"/>
      <c r="E99" s="55"/>
      <c r="F99" s="55"/>
      <c r="G99" s="55"/>
      <c r="H99" s="55"/>
      <c r="I99" s="11"/>
      <c r="J99" s="11"/>
      <c r="K99" s="11"/>
      <c r="L99" s="11"/>
      <c r="M99" s="11"/>
      <c r="N99" s="11"/>
      <c r="O99" s="11"/>
      <c r="P99" s="11"/>
      <c r="Q99" s="34"/>
      <c r="R99" s="34"/>
      <c r="S99" s="4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21" x14ac:dyDescent="0.5">
      <c r="A100" s="114" t="s">
        <v>290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6"/>
      <c r="S100" s="43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4.5" x14ac:dyDescent="0.35">
      <c r="A101" s="24" t="s">
        <v>291</v>
      </c>
      <c r="B101" s="27" t="s">
        <v>292</v>
      </c>
      <c r="C101" s="27" t="s">
        <v>293</v>
      </c>
      <c r="D101" s="27">
        <v>47753</v>
      </c>
      <c r="E101" s="57" t="s">
        <v>294</v>
      </c>
      <c r="F101" s="57"/>
      <c r="G101" s="57"/>
      <c r="H101" s="57"/>
      <c r="I101" s="48">
        <v>80</v>
      </c>
      <c r="J101" s="48">
        <f t="shared" ref="J101:J113" si="138">I101/3*2</f>
        <v>53.333333333333336</v>
      </c>
      <c r="K101" s="48">
        <f t="shared" ref="K101:K113" si="139">I101*0.85</f>
        <v>68</v>
      </c>
      <c r="L101" s="48">
        <f t="shared" ref="L101:L113" si="140">I101*0.82</f>
        <v>65.599999999999994</v>
      </c>
      <c r="M101" s="49">
        <f t="shared" ref="M101:M113" si="141">O101*4</f>
        <v>120</v>
      </c>
      <c r="N101" s="49">
        <f t="shared" ref="N101:N113" si="142">O101*6</f>
        <v>180</v>
      </c>
      <c r="O101" s="66">
        <f t="shared" ref="O101:O117" si="143">I101*0.375</f>
        <v>30</v>
      </c>
      <c r="P101" s="50">
        <f t="shared" ref="P101:P113" si="144">SUM(I101:O101)</f>
        <v>596.93333333333339</v>
      </c>
      <c r="Q101" s="40"/>
      <c r="R101" s="33">
        <f t="shared" ref="R101:R113" si="145">P101*Q101</f>
        <v>0</v>
      </c>
      <c r="S101" s="4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26.5" x14ac:dyDescent="0.35">
      <c r="A102" s="24" t="s">
        <v>295</v>
      </c>
      <c r="B102" s="25" t="s">
        <v>296</v>
      </c>
      <c r="C102" s="25" t="s">
        <v>266</v>
      </c>
      <c r="D102" s="25">
        <v>26828</v>
      </c>
      <c r="E102" s="54" t="s">
        <v>297</v>
      </c>
      <c r="F102" s="57"/>
      <c r="G102" s="57"/>
      <c r="H102" s="57"/>
      <c r="I102" s="48">
        <v>30</v>
      </c>
      <c r="J102" s="48">
        <f t="shared" si="138"/>
        <v>20</v>
      </c>
      <c r="K102" s="48">
        <f t="shared" si="139"/>
        <v>25.5</v>
      </c>
      <c r="L102" s="48">
        <f t="shared" si="140"/>
        <v>24.599999999999998</v>
      </c>
      <c r="M102" s="49">
        <f t="shared" si="141"/>
        <v>45</v>
      </c>
      <c r="N102" s="49">
        <f t="shared" si="142"/>
        <v>67.5</v>
      </c>
      <c r="O102" s="66">
        <f t="shared" si="143"/>
        <v>11.25</v>
      </c>
      <c r="P102" s="50">
        <f t="shared" si="144"/>
        <v>223.85</v>
      </c>
      <c r="Q102" s="37"/>
      <c r="R102" s="33">
        <f t="shared" si="145"/>
        <v>0</v>
      </c>
      <c r="S102" s="43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26.5" x14ac:dyDescent="0.35">
      <c r="A103" s="24" t="s">
        <v>298</v>
      </c>
      <c r="B103" s="63" t="s">
        <v>299</v>
      </c>
      <c r="C103" s="25" t="s">
        <v>237</v>
      </c>
      <c r="D103" s="25">
        <v>17015</v>
      </c>
      <c r="E103" s="54" t="s">
        <v>300</v>
      </c>
      <c r="F103" s="57"/>
      <c r="G103" s="57"/>
      <c r="H103" s="57"/>
      <c r="I103" s="48">
        <v>150</v>
      </c>
      <c r="J103" s="48">
        <f t="shared" si="138"/>
        <v>100</v>
      </c>
      <c r="K103" s="48">
        <f t="shared" si="139"/>
        <v>127.5</v>
      </c>
      <c r="L103" s="48">
        <f t="shared" si="140"/>
        <v>122.99999999999999</v>
      </c>
      <c r="M103" s="49">
        <f t="shared" si="141"/>
        <v>225</v>
      </c>
      <c r="N103" s="49">
        <f t="shared" si="142"/>
        <v>337.5</v>
      </c>
      <c r="O103" s="66">
        <f t="shared" si="143"/>
        <v>56.25</v>
      </c>
      <c r="P103" s="50">
        <f t="shared" si="144"/>
        <v>1119.25</v>
      </c>
      <c r="Q103" s="37"/>
      <c r="R103" s="33">
        <f t="shared" si="145"/>
        <v>0</v>
      </c>
      <c r="S103" s="4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26.5" x14ac:dyDescent="0.35">
      <c r="A104" s="24" t="s">
        <v>301</v>
      </c>
      <c r="B104" s="25" t="s">
        <v>302</v>
      </c>
      <c r="C104" s="27" t="s">
        <v>82</v>
      </c>
      <c r="D104" s="25">
        <v>9532</v>
      </c>
      <c r="E104" s="54" t="s">
        <v>303</v>
      </c>
      <c r="F104" s="57"/>
      <c r="G104" s="57"/>
      <c r="H104" s="57"/>
      <c r="I104" s="48">
        <v>100</v>
      </c>
      <c r="J104" s="48">
        <f t="shared" si="138"/>
        <v>66.666666666666671</v>
      </c>
      <c r="K104" s="48">
        <f t="shared" si="139"/>
        <v>85</v>
      </c>
      <c r="L104" s="48">
        <f t="shared" si="140"/>
        <v>82</v>
      </c>
      <c r="M104" s="49">
        <f t="shared" si="141"/>
        <v>150</v>
      </c>
      <c r="N104" s="49">
        <f t="shared" si="142"/>
        <v>225</v>
      </c>
      <c r="O104" s="66">
        <f t="shared" si="143"/>
        <v>37.5</v>
      </c>
      <c r="P104" s="50">
        <f t="shared" si="144"/>
        <v>746.16666666666674</v>
      </c>
      <c r="Q104" s="37"/>
      <c r="R104" s="33">
        <f t="shared" si="145"/>
        <v>0</v>
      </c>
      <c r="S104" s="43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26.5" x14ac:dyDescent="0.35">
      <c r="A105" s="24" t="s">
        <v>304</v>
      </c>
      <c r="B105" s="25" t="s">
        <v>305</v>
      </c>
      <c r="C105" s="27" t="s">
        <v>82</v>
      </c>
      <c r="D105" s="25">
        <v>1000013342</v>
      </c>
      <c r="E105" s="54" t="s">
        <v>306</v>
      </c>
      <c r="F105" s="57"/>
      <c r="G105" s="57"/>
      <c r="H105" s="57"/>
      <c r="I105" s="48">
        <v>50</v>
      </c>
      <c r="J105" s="48">
        <f t="shared" si="138"/>
        <v>33.333333333333336</v>
      </c>
      <c r="K105" s="48">
        <f t="shared" si="139"/>
        <v>42.5</v>
      </c>
      <c r="L105" s="48">
        <f t="shared" si="140"/>
        <v>41</v>
      </c>
      <c r="M105" s="49">
        <f t="shared" si="141"/>
        <v>75</v>
      </c>
      <c r="N105" s="49">
        <f t="shared" si="142"/>
        <v>112.5</v>
      </c>
      <c r="O105" s="66">
        <f t="shared" si="143"/>
        <v>18.75</v>
      </c>
      <c r="P105" s="50">
        <f t="shared" si="144"/>
        <v>373.08333333333337</v>
      </c>
      <c r="Q105" s="33"/>
      <c r="R105" s="33">
        <f t="shared" si="145"/>
        <v>0</v>
      </c>
      <c r="S105" s="43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26.5" x14ac:dyDescent="0.35">
      <c r="A106" s="24" t="s">
        <v>307</v>
      </c>
      <c r="B106" s="25" t="s">
        <v>308</v>
      </c>
      <c r="C106" s="27" t="s">
        <v>82</v>
      </c>
      <c r="D106" s="25">
        <v>1000013339</v>
      </c>
      <c r="E106" s="54" t="s">
        <v>306</v>
      </c>
      <c r="F106" s="57"/>
      <c r="G106" s="57"/>
      <c r="H106" s="57"/>
      <c r="I106" s="48">
        <v>50</v>
      </c>
      <c r="J106" s="48">
        <f t="shared" si="138"/>
        <v>33.333333333333336</v>
      </c>
      <c r="K106" s="48">
        <f t="shared" si="139"/>
        <v>42.5</v>
      </c>
      <c r="L106" s="48">
        <f t="shared" si="140"/>
        <v>41</v>
      </c>
      <c r="M106" s="49">
        <f t="shared" si="141"/>
        <v>75</v>
      </c>
      <c r="N106" s="49">
        <f t="shared" si="142"/>
        <v>112.5</v>
      </c>
      <c r="O106" s="66">
        <f t="shared" si="143"/>
        <v>18.75</v>
      </c>
      <c r="P106" s="50">
        <f t="shared" si="144"/>
        <v>373.08333333333337</v>
      </c>
      <c r="Q106" s="33"/>
      <c r="R106" s="33">
        <f t="shared" si="145"/>
        <v>0</v>
      </c>
      <c r="S106" s="4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26.5" x14ac:dyDescent="0.35">
      <c r="A107" s="24" t="s">
        <v>309</v>
      </c>
      <c r="B107" s="25" t="s">
        <v>310</v>
      </c>
      <c r="C107" s="27" t="s">
        <v>82</v>
      </c>
      <c r="D107" s="25">
        <v>6738791322</v>
      </c>
      <c r="E107" s="54" t="s">
        <v>306</v>
      </c>
      <c r="F107" s="57"/>
      <c r="G107" s="57"/>
      <c r="H107" s="57"/>
      <c r="I107" s="48">
        <v>50</v>
      </c>
      <c r="J107" s="48">
        <f t="shared" si="138"/>
        <v>33.333333333333336</v>
      </c>
      <c r="K107" s="48">
        <f t="shared" si="139"/>
        <v>42.5</v>
      </c>
      <c r="L107" s="48">
        <f t="shared" si="140"/>
        <v>41</v>
      </c>
      <c r="M107" s="49">
        <f t="shared" si="141"/>
        <v>75</v>
      </c>
      <c r="N107" s="49">
        <f t="shared" si="142"/>
        <v>112.5</v>
      </c>
      <c r="O107" s="66">
        <f t="shared" si="143"/>
        <v>18.75</v>
      </c>
      <c r="P107" s="50">
        <f t="shared" si="144"/>
        <v>373.08333333333337</v>
      </c>
      <c r="Q107" s="37"/>
      <c r="R107" s="33">
        <f t="shared" si="145"/>
        <v>0</v>
      </c>
      <c r="S107" s="4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26.5" x14ac:dyDescent="0.35">
      <c r="A108" s="24" t="s">
        <v>311</v>
      </c>
      <c r="B108" s="25" t="s">
        <v>312</v>
      </c>
      <c r="C108" s="27" t="s">
        <v>82</v>
      </c>
      <c r="D108" s="25" t="s">
        <v>313</v>
      </c>
      <c r="E108" s="54" t="s">
        <v>314</v>
      </c>
      <c r="F108" s="57"/>
      <c r="G108" s="57"/>
      <c r="H108" s="57"/>
      <c r="I108" s="48">
        <v>80</v>
      </c>
      <c r="J108" s="48">
        <f t="shared" si="138"/>
        <v>53.333333333333336</v>
      </c>
      <c r="K108" s="48">
        <f t="shared" si="139"/>
        <v>68</v>
      </c>
      <c r="L108" s="48">
        <f t="shared" si="140"/>
        <v>65.599999999999994</v>
      </c>
      <c r="M108" s="49">
        <f t="shared" si="141"/>
        <v>120</v>
      </c>
      <c r="N108" s="49">
        <f t="shared" si="142"/>
        <v>180</v>
      </c>
      <c r="O108" s="66">
        <f t="shared" si="143"/>
        <v>30</v>
      </c>
      <c r="P108" s="50">
        <f t="shared" si="144"/>
        <v>596.93333333333339</v>
      </c>
      <c r="Q108" s="37"/>
      <c r="R108" s="33">
        <f t="shared" si="145"/>
        <v>0</v>
      </c>
      <c r="S108" s="43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26.5" x14ac:dyDescent="0.35">
      <c r="A109" s="24" t="s">
        <v>315</v>
      </c>
      <c r="B109" s="25" t="s">
        <v>316</v>
      </c>
      <c r="C109" s="25" t="s">
        <v>82</v>
      </c>
      <c r="D109" s="25">
        <v>7156</v>
      </c>
      <c r="E109" s="54" t="s">
        <v>317</v>
      </c>
      <c r="F109" s="57"/>
      <c r="G109" s="57"/>
      <c r="H109" s="57"/>
      <c r="I109" s="48">
        <v>40</v>
      </c>
      <c r="J109" s="48">
        <f t="shared" si="138"/>
        <v>26.666666666666668</v>
      </c>
      <c r="K109" s="48">
        <f t="shared" si="139"/>
        <v>34</v>
      </c>
      <c r="L109" s="48">
        <f t="shared" si="140"/>
        <v>32.799999999999997</v>
      </c>
      <c r="M109" s="49">
        <f t="shared" si="141"/>
        <v>60</v>
      </c>
      <c r="N109" s="49">
        <f t="shared" si="142"/>
        <v>90</v>
      </c>
      <c r="O109" s="66">
        <f t="shared" si="143"/>
        <v>15</v>
      </c>
      <c r="P109" s="50">
        <f t="shared" si="144"/>
        <v>298.4666666666667</v>
      </c>
      <c r="Q109" s="37"/>
      <c r="R109" s="33">
        <f t="shared" si="145"/>
        <v>0</v>
      </c>
      <c r="S109" s="43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4.5" x14ac:dyDescent="0.35">
      <c r="A110" s="24" t="s">
        <v>318</v>
      </c>
      <c r="B110" s="25" t="s">
        <v>319</v>
      </c>
      <c r="C110" s="25" t="s">
        <v>289</v>
      </c>
      <c r="D110" s="25">
        <v>1401</v>
      </c>
      <c r="E110" s="54" t="s">
        <v>317</v>
      </c>
      <c r="F110" s="57"/>
      <c r="G110" s="57"/>
      <c r="H110" s="57"/>
      <c r="I110" s="48">
        <v>40</v>
      </c>
      <c r="J110" s="48">
        <f t="shared" si="138"/>
        <v>26.666666666666668</v>
      </c>
      <c r="K110" s="48">
        <f t="shared" si="139"/>
        <v>34</v>
      </c>
      <c r="L110" s="48">
        <f t="shared" si="140"/>
        <v>32.799999999999997</v>
      </c>
      <c r="M110" s="49">
        <f t="shared" si="141"/>
        <v>60</v>
      </c>
      <c r="N110" s="49">
        <f t="shared" si="142"/>
        <v>90</v>
      </c>
      <c r="O110" s="66">
        <f t="shared" si="143"/>
        <v>15</v>
      </c>
      <c r="P110" s="50">
        <f t="shared" si="144"/>
        <v>298.4666666666667</v>
      </c>
      <c r="Q110" s="37"/>
      <c r="R110" s="33">
        <f t="shared" si="145"/>
        <v>0</v>
      </c>
      <c r="S110" s="4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4.5" x14ac:dyDescent="0.35">
      <c r="A111" s="24" t="s">
        <v>320</v>
      </c>
      <c r="B111" s="25" t="s">
        <v>321</v>
      </c>
      <c r="C111" s="25" t="s">
        <v>289</v>
      </c>
      <c r="D111" s="25">
        <v>9614</v>
      </c>
      <c r="E111" s="54" t="s">
        <v>322</v>
      </c>
      <c r="F111" s="57"/>
      <c r="G111" s="57"/>
      <c r="H111" s="57"/>
      <c r="I111" s="48">
        <v>60</v>
      </c>
      <c r="J111" s="48">
        <f t="shared" si="138"/>
        <v>40</v>
      </c>
      <c r="K111" s="48">
        <f t="shared" si="139"/>
        <v>51</v>
      </c>
      <c r="L111" s="48">
        <f t="shared" si="140"/>
        <v>49.199999999999996</v>
      </c>
      <c r="M111" s="49">
        <f t="shared" si="141"/>
        <v>90</v>
      </c>
      <c r="N111" s="49">
        <f t="shared" si="142"/>
        <v>135</v>
      </c>
      <c r="O111" s="66">
        <f t="shared" si="143"/>
        <v>22.5</v>
      </c>
      <c r="P111" s="50">
        <f t="shared" si="144"/>
        <v>447.7</v>
      </c>
      <c r="Q111" s="37"/>
      <c r="R111" s="33">
        <f t="shared" si="145"/>
        <v>0</v>
      </c>
      <c r="S111" s="4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4.5" x14ac:dyDescent="0.35">
      <c r="A112" s="24" t="s">
        <v>323</v>
      </c>
      <c r="B112" s="25" t="s">
        <v>324</v>
      </c>
      <c r="C112" s="25" t="s">
        <v>325</v>
      </c>
      <c r="D112" s="25">
        <v>7739</v>
      </c>
      <c r="E112" s="54" t="s">
        <v>326</v>
      </c>
      <c r="F112" s="57"/>
      <c r="G112" s="57"/>
      <c r="H112" s="57"/>
      <c r="I112" s="48">
        <v>40</v>
      </c>
      <c r="J112" s="48">
        <f t="shared" si="138"/>
        <v>26.666666666666668</v>
      </c>
      <c r="K112" s="48">
        <f t="shared" si="139"/>
        <v>34</v>
      </c>
      <c r="L112" s="48">
        <f t="shared" si="140"/>
        <v>32.799999999999997</v>
      </c>
      <c r="M112" s="49">
        <f t="shared" si="141"/>
        <v>60</v>
      </c>
      <c r="N112" s="49">
        <f t="shared" si="142"/>
        <v>90</v>
      </c>
      <c r="O112" s="66">
        <f t="shared" si="143"/>
        <v>15</v>
      </c>
      <c r="P112" s="50">
        <f t="shared" si="144"/>
        <v>298.4666666666667</v>
      </c>
      <c r="Q112" s="37"/>
      <c r="R112" s="33">
        <f t="shared" si="145"/>
        <v>0</v>
      </c>
      <c r="S112" s="4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26.5" x14ac:dyDescent="0.35">
      <c r="A113" s="24" t="s">
        <v>327</v>
      </c>
      <c r="B113" s="25" t="s">
        <v>328</v>
      </c>
      <c r="C113" s="25" t="s">
        <v>329</v>
      </c>
      <c r="D113" s="25">
        <v>6109</v>
      </c>
      <c r="E113" s="54" t="s">
        <v>330</v>
      </c>
      <c r="F113" s="57"/>
      <c r="G113" s="57"/>
      <c r="H113" s="57"/>
      <c r="I113" s="48">
        <v>60</v>
      </c>
      <c r="J113" s="48">
        <f t="shared" si="138"/>
        <v>40</v>
      </c>
      <c r="K113" s="48">
        <f t="shared" si="139"/>
        <v>51</v>
      </c>
      <c r="L113" s="48">
        <f t="shared" si="140"/>
        <v>49.199999999999996</v>
      </c>
      <c r="M113" s="49">
        <f t="shared" si="141"/>
        <v>90</v>
      </c>
      <c r="N113" s="49">
        <f t="shared" si="142"/>
        <v>135</v>
      </c>
      <c r="O113" s="66">
        <f t="shared" si="143"/>
        <v>22.5</v>
      </c>
      <c r="P113" s="50">
        <f t="shared" si="144"/>
        <v>447.7</v>
      </c>
      <c r="Q113" s="37"/>
      <c r="R113" s="33">
        <f t="shared" si="145"/>
        <v>0</v>
      </c>
      <c r="S113" s="4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26.5" x14ac:dyDescent="0.35">
      <c r="A114" s="24" t="s">
        <v>331</v>
      </c>
      <c r="B114" s="25" t="s">
        <v>332</v>
      </c>
      <c r="C114" s="25" t="s">
        <v>329</v>
      </c>
      <c r="D114" s="25">
        <v>6909</v>
      </c>
      <c r="E114" s="54" t="s">
        <v>333</v>
      </c>
      <c r="F114" s="57"/>
      <c r="G114" s="57"/>
      <c r="H114" s="57"/>
      <c r="I114" s="48">
        <v>40</v>
      </c>
      <c r="J114" s="48">
        <f t="shared" ref="J114" si="146">I114/3*2</f>
        <v>26.666666666666668</v>
      </c>
      <c r="K114" s="48">
        <f t="shared" ref="K114" si="147">I114*0.85</f>
        <v>34</v>
      </c>
      <c r="L114" s="48">
        <f t="shared" ref="L114" si="148">I114*0.82</f>
        <v>32.799999999999997</v>
      </c>
      <c r="M114" s="49">
        <f t="shared" ref="M114" si="149">O114*4</f>
        <v>60</v>
      </c>
      <c r="N114" s="49">
        <f t="shared" ref="N114" si="150">O114*6</f>
        <v>90</v>
      </c>
      <c r="O114" s="66">
        <f t="shared" si="143"/>
        <v>15</v>
      </c>
      <c r="P114" s="50">
        <f t="shared" ref="P114" si="151">SUM(I114:O114)</f>
        <v>298.4666666666667</v>
      </c>
      <c r="Q114" s="37"/>
      <c r="R114" s="33">
        <f t="shared" ref="R114:R116" si="152">P114*Q114</f>
        <v>0</v>
      </c>
      <c r="S114" s="4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4.5" x14ac:dyDescent="0.35">
      <c r="A115" s="24" t="s">
        <v>334</v>
      </c>
      <c r="B115" s="25" t="s">
        <v>335</v>
      </c>
      <c r="C115" s="25" t="s">
        <v>336</v>
      </c>
      <c r="D115" s="25">
        <v>10607</v>
      </c>
      <c r="E115" s="54" t="s">
        <v>337</v>
      </c>
      <c r="F115" s="57"/>
      <c r="G115" s="57"/>
      <c r="H115" s="57"/>
      <c r="I115" s="48">
        <v>60</v>
      </c>
      <c r="J115" s="48">
        <f t="shared" ref="J115:J117" si="153">I115/3*2</f>
        <v>40</v>
      </c>
      <c r="K115" s="48">
        <f t="shared" ref="K115:K117" si="154">I115*0.85</f>
        <v>51</v>
      </c>
      <c r="L115" s="48">
        <f t="shared" ref="L115:L117" si="155">I115*0.82</f>
        <v>49.199999999999996</v>
      </c>
      <c r="M115" s="49">
        <f t="shared" ref="M115:M117" si="156">O115*4</f>
        <v>90</v>
      </c>
      <c r="N115" s="49">
        <f t="shared" ref="N115:N117" si="157">O115*6</f>
        <v>135</v>
      </c>
      <c r="O115" s="66">
        <f t="shared" si="143"/>
        <v>22.5</v>
      </c>
      <c r="P115" s="50">
        <f t="shared" ref="P115:P117" si="158">SUM(I115:O115)</f>
        <v>447.7</v>
      </c>
      <c r="Q115" s="37"/>
      <c r="R115" s="33">
        <f t="shared" si="152"/>
        <v>0</v>
      </c>
      <c r="S115" s="4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4.5" x14ac:dyDescent="0.35">
      <c r="A116" s="24" t="s">
        <v>338</v>
      </c>
      <c r="B116" s="25" t="s">
        <v>339</v>
      </c>
      <c r="C116" s="25" t="s">
        <v>340</v>
      </c>
      <c r="D116" s="25">
        <v>30113</v>
      </c>
      <c r="E116" s="54" t="s">
        <v>341</v>
      </c>
      <c r="F116" s="57"/>
      <c r="G116" s="57"/>
      <c r="H116" s="57"/>
      <c r="I116" s="48">
        <v>60</v>
      </c>
      <c r="J116" s="48">
        <f t="shared" si="153"/>
        <v>40</v>
      </c>
      <c r="K116" s="48">
        <f t="shared" si="154"/>
        <v>51</v>
      </c>
      <c r="L116" s="48">
        <f t="shared" si="155"/>
        <v>49.199999999999996</v>
      </c>
      <c r="M116" s="49">
        <f t="shared" si="156"/>
        <v>90</v>
      </c>
      <c r="N116" s="49">
        <f t="shared" si="157"/>
        <v>135</v>
      </c>
      <c r="O116" s="66">
        <f t="shared" si="143"/>
        <v>22.5</v>
      </c>
      <c r="P116" s="50">
        <f t="shared" si="158"/>
        <v>447.7</v>
      </c>
      <c r="Q116" s="37"/>
      <c r="R116" s="33">
        <f t="shared" si="152"/>
        <v>0</v>
      </c>
      <c r="S116" s="43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26.5" x14ac:dyDescent="0.35">
      <c r="A117" s="24" t="s">
        <v>342</v>
      </c>
      <c r="B117" s="25" t="s">
        <v>343</v>
      </c>
      <c r="C117" s="25" t="s">
        <v>282</v>
      </c>
      <c r="D117" s="25" t="s">
        <v>344</v>
      </c>
      <c r="E117" s="69" t="s">
        <v>345</v>
      </c>
      <c r="F117" s="104"/>
      <c r="G117" s="104"/>
      <c r="H117" s="104"/>
      <c r="I117" s="48">
        <v>40</v>
      </c>
      <c r="J117" s="48">
        <f t="shared" si="153"/>
        <v>26.666666666666668</v>
      </c>
      <c r="K117" s="48">
        <f t="shared" si="154"/>
        <v>34</v>
      </c>
      <c r="L117" s="48">
        <f t="shared" si="155"/>
        <v>32.799999999999997</v>
      </c>
      <c r="M117" s="49">
        <f t="shared" si="156"/>
        <v>60</v>
      </c>
      <c r="N117" s="49">
        <f t="shared" si="157"/>
        <v>90</v>
      </c>
      <c r="O117" s="66">
        <f t="shared" si="143"/>
        <v>15</v>
      </c>
      <c r="P117" s="50">
        <f t="shared" si="158"/>
        <v>298.4666666666667</v>
      </c>
      <c r="Q117" s="37"/>
      <c r="R117" s="33">
        <f t="shared" ref="R117" si="159">P117*Q117</f>
        <v>0</v>
      </c>
      <c r="S117" s="43">
        <f>SUM(R101:R117)</f>
        <v>0</v>
      </c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4.5" x14ac:dyDescent="0.35">
      <c r="A118" s="29"/>
      <c r="B118" s="30"/>
      <c r="C118" s="30"/>
      <c r="D118" s="30"/>
      <c r="E118" s="60"/>
      <c r="F118" s="60"/>
      <c r="G118" s="60"/>
      <c r="H118" s="60"/>
      <c r="I118" s="31"/>
      <c r="J118" s="31"/>
      <c r="K118" s="31"/>
      <c r="L118" s="31"/>
      <c r="M118" s="31"/>
      <c r="N118" s="31"/>
      <c r="O118" s="31"/>
      <c r="P118" s="31"/>
      <c r="Q118" s="39"/>
      <c r="R118" s="39"/>
      <c r="S118" s="4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21" x14ac:dyDescent="0.5">
      <c r="A119" s="114" t="s">
        <v>346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6"/>
      <c r="S119" s="43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26.5" x14ac:dyDescent="0.35">
      <c r="A120" s="16" t="s">
        <v>347</v>
      </c>
      <c r="B120" s="7" t="s">
        <v>348</v>
      </c>
      <c r="C120" s="27" t="s">
        <v>82</v>
      </c>
      <c r="D120" s="7">
        <v>30301</v>
      </c>
      <c r="E120" s="52" t="s">
        <v>349</v>
      </c>
      <c r="F120" s="52"/>
      <c r="G120" s="52"/>
      <c r="H120" s="52"/>
      <c r="I120" s="48">
        <v>200</v>
      </c>
      <c r="J120" s="48">
        <f>I120/3*2</f>
        <v>133.33333333333334</v>
      </c>
      <c r="K120" s="48">
        <f>I120*0.85</f>
        <v>170</v>
      </c>
      <c r="L120" s="48">
        <f>I120*0.82</f>
        <v>164</v>
      </c>
      <c r="M120" s="49">
        <f>O120*4</f>
        <v>300</v>
      </c>
      <c r="N120" s="49">
        <f>O120*6</f>
        <v>450</v>
      </c>
      <c r="O120" s="66">
        <f t="shared" ref="O120:O121" si="160">I120*0.375</f>
        <v>75</v>
      </c>
      <c r="P120" s="50">
        <f>SUM(I120:O120)</f>
        <v>1492.3333333333335</v>
      </c>
      <c r="Q120" s="33"/>
      <c r="R120" s="33">
        <f t="shared" ref="R120" si="161">P120*Q120</f>
        <v>0</v>
      </c>
      <c r="S120" s="43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26.5" x14ac:dyDescent="0.35">
      <c r="A121" s="16" t="s">
        <v>350</v>
      </c>
      <c r="B121" s="7" t="s">
        <v>351</v>
      </c>
      <c r="C121" s="27" t="s">
        <v>82</v>
      </c>
      <c r="D121" s="7">
        <v>30100</v>
      </c>
      <c r="E121" s="52" t="s">
        <v>352</v>
      </c>
      <c r="F121" s="52"/>
      <c r="G121" s="52"/>
      <c r="H121" s="52"/>
      <c r="I121" s="48">
        <v>200</v>
      </c>
      <c r="J121" s="48">
        <f>I121/3*2</f>
        <v>133.33333333333334</v>
      </c>
      <c r="K121" s="48">
        <f>I121*0.85</f>
        <v>170</v>
      </c>
      <c r="L121" s="48">
        <f>I121*0.82</f>
        <v>164</v>
      </c>
      <c r="M121" s="49">
        <f>O121*4</f>
        <v>300</v>
      </c>
      <c r="N121" s="49">
        <f>O121*6</f>
        <v>450</v>
      </c>
      <c r="O121" s="66">
        <f t="shared" si="160"/>
        <v>75</v>
      </c>
      <c r="P121" s="50">
        <f>SUM(I121:O121)</f>
        <v>1492.3333333333335</v>
      </c>
      <c r="Q121" s="33"/>
      <c r="R121" s="33">
        <f t="shared" ref="R121" si="162">P121*Q121</f>
        <v>0</v>
      </c>
      <c r="S121" s="43">
        <f>SUM(R120:R121)</f>
        <v>0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4.5" x14ac:dyDescent="0.35">
      <c r="A122" s="18"/>
      <c r="B122" s="3"/>
      <c r="C122" s="3"/>
      <c r="D122" s="3"/>
      <c r="E122" s="55"/>
      <c r="F122" s="55"/>
      <c r="G122" s="55"/>
      <c r="H122" s="55"/>
      <c r="I122" s="11"/>
      <c r="J122" s="11"/>
      <c r="K122" s="11"/>
      <c r="L122" s="11"/>
      <c r="M122" s="11"/>
      <c r="N122" s="11"/>
      <c r="O122" s="11"/>
      <c r="P122" s="11"/>
      <c r="Q122" s="34"/>
      <c r="R122" s="34"/>
      <c r="S122" s="4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21" x14ac:dyDescent="0.5">
      <c r="A123" s="114" t="s">
        <v>353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6"/>
      <c r="S123" s="43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4.5" x14ac:dyDescent="0.35">
      <c r="A124" s="16" t="s">
        <v>354</v>
      </c>
      <c r="B124" s="7" t="s">
        <v>355</v>
      </c>
      <c r="C124" s="27" t="s">
        <v>356</v>
      </c>
      <c r="D124" s="7">
        <v>51362</v>
      </c>
      <c r="E124" s="53" t="s">
        <v>357</v>
      </c>
      <c r="F124" s="52"/>
      <c r="G124" s="52"/>
      <c r="H124" s="52"/>
      <c r="I124" s="48">
        <v>5</v>
      </c>
      <c r="J124" s="48">
        <f t="shared" ref="J124:J146" si="163">I124/3*2</f>
        <v>3.3333333333333335</v>
      </c>
      <c r="K124" s="48">
        <f t="shared" ref="K124:K146" si="164">I124*0.85</f>
        <v>4.25</v>
      </c>
      <c r="L124" s="48">
        <f t="shared" ref="L124:L146" si="165">I124*0.82</f>
        <v>4.0999999999999996</v>
      </c>
      <c r="M124" s="49">
        <f t="shared" ref="M124:M146" si="166">O124*4</f>
        <v>7.5</v>
      </c>
      <c r="N124" s="49">
        <f t="shared" ref="N124:N146" si="167">O124*6</f>
        <v>11.25</v>
      </c>
      <c r="O124" s="66">
        <f t="shared" ref="O124:O146" si="168">I124*0.375</f>
        <v>1.875</v>
      </c>
      <c r="P124" s="50">
        <f t="shared" ref="P124:P146" si="169">SUM(I124:O124)</f>
        <v>37.308333333333337</v>
      </c>
      <c r="Q124" s="35"/>
      <c r="R124" s="33">
        <f t="shared" ref="R124:R146" si="170">P124*Q124</f>
        <v>0</v>
      </c>
      <c r="S124" s="43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4.5" x14ac:dyDescent="0.35">
      <c r="A125" s="16" t="s">
        <v>358</v>
      </c>
      <c r="B125" s="9" t="s">
        <v>359</v>
      </c>
      <c r="C125" s="27" t="s">
        <v>356</v>
      </c>
      <c r="D125" s="9">
        <v>33147</v>
      </c>
      <c r="E125" s="53" t="s">
        <v>360</v>
      </c>
      <c r="F125" s="52"/>
      <c r="G125" s="52"/>
      <c r="H125" s="52"/>
      <c r="I125" s="48">
        <v>10</v>
      </c>
      <c r="J125" s="48">
        <f t="shared" si="163"/>
        <v>6.666666666666667</v>
      </c>
      <c r="K125" s="48">
        <f t="shared" si="164"/>
        <v>8.5</v>
      </c>
      <c r="L125" s="48">
        <f t="shared" si="165"/>
        <v>8.1999999999999993</v>
      </c>
      <c r="M125" s="49">
        <f t="shared" si="166"/>
        <v>15</v>
      </c>
      <c r="N125" s="49">
        <f t="shared" si="167"/>
        <v>22.5</v>
      </c>
      <c r="O125" s="66">
        <f t="shared" si="168"/>
        <v>3.75</v>
      </c>
      <c r="P125" s="50">
        <f t="shared" si="169"/>
        <v>74.616666666666674</v>
      </c>
      <c r="Q125" s="33"/>
      <c r="R125" s="33">
        <f t="shared" si="170"/>
        <v>0</v>
      </c>
      <c r="S125" s="43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4.5" x14ac:dyDescent="0.35">
      <c r="A126" s="16" t="s">
        <v>361</v>
      </c>
      <c r="B126" s="9" t="s">
        <v>362</v>
      </c>
      <c r="C126" s="27" t="s">
        <v>363</v>
      </c>
      <c r="D126" s="9">
        <v>900223208</v>
      </c>
      <c r="E126" s="53" t="s">
        <v>364</v>
      </c>
      <c r="F126" s="52"/>
      <c r="G126" s="52"/>
      <c r="H126" s="52"/>
      <c r="I126" s="48">
        <v>5</v>
      </c>
      <c r="J126" s="48">
        <f t="shared" si="163"/>
        <v>3.3333333333333335</v>
      </c>
      <c r="K126" s="48">
        <f t="shared" si="164"/>
        <v>4.25</v>
      </c>
      <c r="L126" s="48">
        <f t="shared" si="165"/>
        <v>4.0999999999999996</v>
      </c>
      <c r="M126" s="49">
        <f t="shared" si="166"/>
        <v>7.5</v>
      </c>
      <c r="N126" s="49">
        <f t="shared" si="167"/>
        <v>11.25</v>
      </c>
      <c r="O126" s="66">
        <f t="shared" si="168"/>
        <v>1.875</v>
      </c>
      <c r="P126" s="50">
        <f t="shared" si="169"/>
        <v>37.308333333333337</v>
      </c>
      <c r="Q126" s="33"/>
      <c r="R126" s="33">
        <f t="shared" si="170"/>
        <v>0</v>
      </c>
      <c r="S126" s="4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4.5" x14ac:dyDescent="0.35">
      <c r="A127" s="16" t="s">
        <v>365</v>
      </c>
      <c r="B127" s="9" t="s">
        <v>366</v>
      </c>
      <c r="C127" s="27" t="s">
        <v>356</v>
      </c>
      <c r="D127" s="9">
        <v>27394</v>
      </c>
      <c r="E127" s="53" t="s">
        <v>367</v>
      </c>
      <c r="F127" s="52"/>
      <c r="G127" s="52"/>
      <c r="H127" s="52"/>
      <c r="I127" s="48">
        <v>10</v>
      </c>
      <c r="J127" s="48">
        <f t="shared" si="163"/>
        <v>6.666666666666667</v>
      </c>
      <c r="K127" s="48">
        <f t="shared" si="164"/>
        <v>8.5</v>
      </c>
      <c r="L127" s="48">
        <f t="shared" si="165"/>
        <v>8.1999999999999993</v>
      </c>
      <c r="M127" s="49">
        <f t="shared" si="166"/>
        <v>15</v>
      </c>
      <c r="N127" s="49">
        <f t="shared" si="167"/>
        <v>22.5</v>
      </c>
      <c r="O127" s="66">
        <f t="shared" si="168"/>
        <v>3.75</v>
      </c>
      <c r="P127" s="50">
        <f t="shared" si="169"/>
        <v>74.616666666666674</v>
      </c>
      <c r="Q127" s="33"/>
      <c r="R127" s="33">
        <f t="shared" si="170"/>
        <v>0</v>
      </c>
      <c r="S127" s="4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4.5" x14ac:dyDescent="0.35">
      <c r="A128" s="16" t="s">
        <v>368</v>
      </c>
      <c r="B128" s="9" t="s">
        <v>369</v>
      </c>
      <c r="C128" s="27" t="s">
        <v>356</v>
      </c>
      <c r="D128" s="9">
        <v>22480</v>
      </c>
      <c r="E128" s="53" t="s">
        <v>370</v>
      </c>
      <c r="F128" s="52"/>
      <c r="G128" s="52"/>
      <c r="H128" s="52"/>
      <c r="I128" s="48">
        <v>10</v>
      </c>
      <c r="J128" s="48">
        <f t="shared" si="163"/>
        <v>6.666666666666667</v>
      </c>
      <c r="K128" s="48">
        <f t="shared" si="164"/>
        <v>8.5</v>
      </c>
      <c r="L128" s="48">
        <f t="shared" si="165"/>
        <v>8.1999999999999993</v>
      </c>
      <c r="M128" s="49">
        <f t="shared" si="166"/>
        <v>15</v>
      </c>
      <c r="N128" s="49">
        <f t="shared" si="167"/>
        <v>22.5</v>
      </c>
      <c r="O128" s="66">
        <f t="shared" si="168"/>
        <v>3.75</v>
      </c>
      <c r="P128" s="50">
        <f t="shared" si="169"/>
        <v>74.616666666666674</v>
      </c>
      <c r="Q128" s="33"/>
      <c r="R128" s="33">
        <f t="shared" si="170"/>
        <v>0</v>
      </c>
      <c r="S128" s="43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4.5" x14ac:dyDescent="0.35">
      <c r="A129" s="16" t="s">
        <v>371</v>
      </c>
      <c r="B129" s="9" t="s">
        <v>372</v>
      </c>
      <c r="C129" s="27" t="s">
        <v>356</v>
      </c>
      <c r="D129" s="9">
        <v>51404</v>
      </c>
      <c r="E129" s="53" t="s">
        <v>373</v>
      </c>
      <c r="F129" s="52"/>
      <c r="G129" s="52"/>
      <c r="H129" s="52"/>
      <c r="I129" s="48">
        <v>10</v>
      </c>
      <c r="J129" s="48">
        <f t="shared" si="163"/>
        <v>6.666666666666667</v>
      </c>
      <c r="K129" s="48">
        <f t="shared" si="164"/>
        <v>8.5</v>
      </c>
      <c r="L129" s="48">
        <f t="shared" si="165"/>
        <v>8.1999999999999993</v>
      </c>
      <c r="M129" s="49">
        <f t="shared" si="166"/>
        <v>15</v>
      </c>
      <c r="N129" s="49">
        <f t="shared" si="167"/>
        <v>22.5</v>
      </c>
      <c r="O129" s="66">
        <f t="shared" si="168"/>
        <v>3.75</v>
      </c>
      <c r="P129" s="50">
        <f t="shared" si="169"/>
        <v>74.616666666666674</v>
      </c>
      <c r="Q129" s="33"/>
      <c r="R129" s="33">
        <f t="shared" si="170"/>
        <v>0</v>
      </c>
      <c r="S129" s="43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4.5" x14ac:dyDescent="0.35">
      <c r="A130" s="16" t="s">
        <v>374</v>
      </c>
      <c r="B130" s="9" t="s">
        <v>375</v>
      </c>
      <c r="C130" s="27" t="s">
        <v>356</v>
      </c>
      <c r="D130" s="9">
        <v>51369</v>
      </c>
      <c r="E130" s="53" t="s">
        <v>360</v>
      </c>
      <c r="F130" s="52"/>
      <c r="G130" s="52"/>
      <c r="H130" s="52"/>
      <c r="I130" s="48">
        <v>5</v>
      </c>
      <c r="J130" s="48">
        <f t="shared" si="163"/>
        <v>3.3333333333333335</v>
      </c>
      <c r="K130" s="48">
        <f t="shared" si="164"/>
        <v>4.25</v>
      </c>
      <c r="L130" s="48">
        <f t="shared" si="165"/>
        <v>4.0999999999999996</v>
      </c>
      <c r="M130" s="49">
        <f t="shared" si="166"/>
        <v>7.5</v>
      </c>
      <c r="N130" s="49">
        <f t="shared" si="167"/>
        <v>11.25</v>
      </c>
      <c r="O130" s="66">
        <f t="shared" si="168"/>
        <v>1.875</v>
      </c>
      <c r="P130" s="50">
        <f t="shared" si="169"/>
        <v>37.308333333333337</v>
      </c>
      <c r="Q130" s="33"/>
      <c r="R130" s="33">
        <f t="shared" si="170"/>
        <v>0</v>
      </c>
      <c r="S130" s="43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4.5" x14ac:dyDescent="0.35">
      <c r="A131" s="16" t="s">
        <v>376</v>
      </c>
      <c r="B131" s="9" t="s">
        <v>377</v>
      </c>
      <c r="C131" s="27" t="s">
        <v>356</v>
      </c>
      <c r="D131" s="9">
        <v>42857</v>
      </c>
      <c r="E131" s="53" t="s">
        <v>378</v>
      </c>
      <c r="F131" s="52"/>
      <c r="G131" s="52"/>
      <c r="H131" s="52"/>
      <c r="I131" s="48">
        <v>10</v>
      </c>
      <c r="J131" s="48">
        <f t="shared" si="163"/>
        <v>6.666666666666667</v>
      </c>
      <c r="K131" s="48">
        <f t="shared" si="164"/>
        <v>8.5</v>
      </c>
      <c r="L131" s="48">
        <f t="shared" si="165"/>
        <v>8.1999999999999993</v>
      </c>
      <c r="M131" s="49">
        <f t="shared" si="166"/>
        <v>15</v>
      </c>
      <c r="N131" s="49">
        <f t="shared" si="167"/>
        <v>22.5</v>
      </c>
      <c r="O131" s="66">
        <f t="shared" si="168"/>
        <v>3.75</v>
      </c>
      <c r="P131" s="50">
        <f t="shared" si="169"/>
        <v>74.616666666666674</v>
      </c>
      <c r="Q131" s="33"/>
      <c r="R131" s="33">
        <f t="shared" si="170"/>
        <v>0</v>
      </c>
      <c r="S131" s="43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4.5" x14ac:dyDescent="0.35">
      <c r="A132" s="16" t="s">
        <v>379</v>
      </c>
      <c r="B132" s="9" t="s">
        <v>380</v>
      </c>
      <c r="C132" s="25" t="s">
        <v>356</v>
      </c>
      <c r="D132" s="9">
        <v>22492</v>
      </c>
      <c r="E132" s="53" t="s">
        <v>381</v>
      </c>
      <c r="F132" s="52"/>
      <c r="G132" s="52"/>
      <c r="H132" s="52"/>
      <c r="I132" s="48">
        <v>5</v>
      </c>
      <c r="J132" s="48">
        <f t="shared" si="163"/>
        <v>3.3333333333333335</v>
      </c>
      <c r="K132" s="48">
        <f t="shared" si="164"/>
        <v>4.25</v>
      </c>
      <c r="L132" s="48">
        <f t="shared" si="165"/>
        <v>4.0999999999999996</v>
      </c>
      <c r="M132" s="49">
        <f t="shared" si="166"/>
        <v>7.5</v>
      </c>
      <c r="N132" s="49">
        <f t="shared" si="167"/>
        <v>11.25</v>
      </c>
      <c r="O132" s="66">
        <f t="shared" si="168"/>
        <v>1.875</v>
      </c>
      <c r="P132" s="50">
        <f t="shared" si="169"/>
        <v>37.308333333333337</v>
      </c>
      <c r="Q132" s="33"/>
      <c r="R132" s="33">
        <f t="shared" si="170"/>
        <v>0</v>
      </c>
      <c r="S132" s="43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4.5" x14ac:dyDescent="0.35">
      <c r="A133" s="16" t="s">
        <v>382</v>
      </c>
      <c r="B133" s="9" t="s">
        <v>383</v>
      </c>
      <c r="C133" s="27" t="s">
        <v>356</v>
      </c>
      <c r="D133" s="9">
        <v>12699</v>
      </c>
      <c r="E133" s="53" t="s">
        <v>384</v>
      </c>
      <c r="F133" s="52"/>
      <c r="G133" s="52"/>
      <c r="H133" s="52"/>
      <c r="I133" s="48">
        <v>5</v>
      </c>
      <c r="J133" s="48">
        <f t="shared" si="163"/>
        <v>3.3333333333333335</v>
      </c>
      <c r="K133" s="48">
        <f t="shared" si="164"/>
        <v>4.25</v>
      </c>
      <c r="L133" s="48">
        <f t="shared" si="165"/>
        <v>4.0999999999999996</v>
      </c>
      <c r="M133" s="49">
        <f t="shared" si="166"/>
        <v>7.5</v>
      </c>
      <c r="N133" s="49">
        <f t="shared" si="167"/>
        <v>11.25</v>
      </c>
      <c r="O133" s="66">
        <f t="shared" si="168"/>
        <v>1.875</v>
      </c>
      <c r="P133" s="50">
        <f t="shared" si="169"/>
        <v>37.308333333333337</v>
      </c>
      <c r="Q133" s="33"/>
      <c r="R133" s="33">
        <f t="shared" si="170"/>
        <v>0</v>
      </c>
      <c r="S133" s="43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4.5" x14ac:dyDescent="0.35">
      <c r="A134" s="16" t="s">
        <v>385</v>
      </c>
      <c r="B134" s="9" t="s">
        <v>386</v>
      </c>
      <c r="C134" s="27" t="s">
        <v>356</v>
      </c>
      <c r="D134" s="9">
        <v>51373</v>
      </c>
      <c r="E134" s="53" t="s">
        <v>387</v>
      </c>
      <c r="F134" s="52"/>
      <c r="G134" s="52"/>
      <c r="H134" s="52"/>
      <c r="I134" s="48">
        <v>5</v>
      </c>
      <c r="J134" s="48">
        <f t="shared" si="163"/>
        <v>3.3333333333333335</v>
      </c>
      <c r="K134" s="48">
        <f t="shared" si="164"/>
        <v>4.25</v>
      </c>
      <c r="L134" s="48">
        <f t="shared" si="165"/>
        <v>4.0999999999999996</v>
      </c>
      <c r="M134" s="49">
        <f t="shared" si="166"/>
        <v>7.5</v>
      </c>
      <c r="N134" s="49">
        <f t="shared" si="167"/>
        <v>11.25</v>
      </c>
      <c r="O134" s="66">
        <f t="shared" si="168"/>
        <v>1.875</v>
      </c>
      <c r="P134" s="50">
        <f t="shared" si="169"/>
        <v>37.308333333333337</v>
      </c>
      <c r="Q134" s="33"/>
      <c r="R134" s="33">
        <f t="shared" si="170"/>
        <v>0</v>
      </c>
      <c r="S134" s="43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4.5" x14ac:dyDescent="0.35">
      <c r="A135" s="16" t="s">
        <v>388</v>
      </c>
      <c r="B135" s="9" t="s">
        <v>389</v>
      </c>
      <c r="C135" s="27" t="s">
        <v>356</v>
      </c>
      <c r="D135" s="9">
        <v>51398</v>
      </c>
      <c r="E135" s="53" t="s">
        <v>390</v>
      </c>
      <c r="F135" s="52"/>
      <c r="G135" s="52"/>
      <c r="H135" s="52"/>
      <c r="I135" s="48">
        <v>5</v>
      </c>
      <c r="J135" s="48">
        <f t="shared" si="163"/>
        <v>3.3333333333333335</v>
      </c>
      <c r="K135" s="48">
        <f t="shared" si="164"/>
        <v>4.25</v>
      </c>
      <c r="L135" s="48">
        <f t="shared" si="165"/>
        <v>4.0999999999999996</v>
      </c>
      <c r="M135" s="49">
        <f t="shared" si="166"/>
        <v>7.5</v>
      </c>
      <c r="N135" s="49">
        <f t="shared" si="167"/>
        <v>11.25</v>
      </c>
      <c r="O135" s="66">
        <f t="shared" si="168"/>
        <v>1.875</v>
      </c>
      <c r="P135" s="50">
        <f t="shared" si="169"/>
        <v>37.308333333333337</v>
      </c>
      <c r="Q135" s="33"/>
      <c r="R135" s="33">
        <f t="shared" si="170"/>
        <v>0</v>
      </c>
      <c r="S135" s="43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4.5" x14ac:dyDescent="0.35">
      <c r="A136" s="16" t="s">
        <v>391</v>
      </c>
      <c r="B136" s="9" t="s">
        <v>392</v>
      </c>
      <c r="C136" s="27" t="s">
        <v>356</v>
      </c>
      <c r="D136" s="9">
        <v>22500</v>
      </c>
      <c r="E136" s="53" t="s">
        <v>360</v>
      </c>
      <c r="F136" s="52"/>
      <c r="G136" s="52"/>
      <c r="H136" s="52"/>
      <c r="I136" s="48">
        <v>10</v>
      </c>
      <c r="J136" s="48">
        <f t="shared" si="163"/>
        <v>6.666666666666667</v>
      </c>
      <c r="K136" s="48">
        <f t="shared" si="164"/>
        <v>8.5</v>
      </c>
      <c r="L136" s="48">
        <f t="shared" si="165"/>
        <v>8.1999999999999993</v>
      </c>
      <c r="M136" s="49">
        <f t="shared" si="166"/>
        <v>15</v>
      </c>
      <c r="N136" s="49">
        <f t="shared" si="167"/>
        <v>22.5</v>
      </c>
      <c r="O136" s="66">
        <f t="shared" si="168"/>
        <v>3.75</v>
      </c>
      <c r="P136" s="50">
        <f t="shared" si="169"/>
        <v>74.616666666666674</v>
      </c>
      <c r="Q136" s="33"/>
      <c r="R136" s="33">
        <f t="shared" si="170"/>
        <v>0</v>
      </c>
      <c r="S136" s="43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4.5" x14ac:dyDescent="0.35">
      <c r="A137" s="16" t="s">
        <v>393</v>
      </c>
      <c r="B137" s="9" t="s">
        <v>394</v>
      </c>
      <c r="C137" s="27" t="s">
        <v>356</v>
      </c>
      <c r="D137" s="9">
        <v>22503</v>
      </c>
      <c r="E137" s="53" t="s">
        <v>395</v>
      </c>
      <c r="F137" s="52"/>
      <c r="G137" s="52"/>
      <c r="H137" s="52"/>
      <c r="I137" s="48">
        <v>10</v>
      </c>
      <c r="J137" s="48">
        <f t="shared" si="163"/>
        <v>6.666666666666667</v>
      </c>
      <c r="K137" s="48">
        <f t="shared" si="164"/>
        <v>8.5</v>
      </c>
      <c r="L137" s="48">
        <f t="shared" si="165"/>
        <v>8.1999999999999993</v>
      </c>
      <c r="M137" s="49">
        <f t="shared" si="166"/>
        <v>15</v>
      </c>
      <c r="N137" s="49">
        <f t="shared" si="167"/>
        <v>22.5</v>
      </c>
      <c r="O137" s="66">
        <f t="shared" si="168"/>
        <v>3.75</v>
      </c>
      <c r="P137" s="50">
        <f t="shared" si="169"/>
        <v>74.616666666666674</v>
      </c>
      <c r="Q137" s="33"/>
      <c r="R137" s="33">
        <f t="shared" si="170"/>
        <v>0</v>
      </c>
      <c r="S137" s="43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4.5" x14ac:dyDescent="0.35">
      <c r="A138" s="16" t="s">
        <v>396</v>
      </c>
      <c r="B138" s="9" t="s">
        <v>397</v>
      </c>
      <c r="C138" s="27" t="s">
        <v>356</v>
      </c>
      <c r="D138" s="9">
        <v>22508</v>
      </c>
      <c r="E138" s="53" t="s">
        <v>360</v>
      </c>
      <c r="F138" s="52"/>
      <c r="G138" s="52"/>
      <c r="H138" s="52"/>
      <c r="I138" s="48">
        <v>5</v>
      </c>
      <c r="J138" s="48">
        <f t="shared" si="163"/>
        <v>3.3333333333333335</v>
      </c>
      <c r="K138" s="48">
        <f t="shared" si="164"/>
        <v>4.25</v>
      </c>
      <c r="L138" s="48">
        <f t="shared" si="165"/>
        <v>4.0999999999999996</v>
      </c>
      <c r="M138" s="49">
        <f t="shared" si="166"/>
        <v>7.5</v>
      </c>
      <c r="N138" s="49">
        <f t="shared" si="167"/>
        <v>11.25</v>
      </c>
      <c r="O138" s="66">
        <f t="shared" si="168"/>
        <v>1.875</v>
      </c>
      <c r="P138" s="50">
        <f t="shared" si="169"/>
        <v>37.308333333333337</v>
      </c>
      <c r="Q138" s="33"/>
      <c r="R138" s="33">
        <f t="shared" si="170"/>
        <v>0</v>
      </c>
      <c r="S138" s="43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4.5" x14ac:dyDescent="0.35">
      <c r="A139" s="16" t="s">
        <v>398</v>
      </c>
      <c r="B139" s="9" t="s">
        <v>399</v>
      </c>
      <c r="C139" s="27" t="s">
        <v>356</v>
      </c>
      <c r="D139" s="9">
        <v>43019</v>
      </c>
      <c r="E139" s="53" t="s">
        <v>400</v>
      </c>
      <c r="F139" s="52"/>
      <c r="G139" s="52"/>
      <c r="H139" s="52"/>
      <c r="I139" s="48">
        <v>5</v>
      </c>
      <c r="J139" s="48">
        <f t="shared" si="163"/>
        <v>3.3333333333333335</v>
      </c>
      <c r="K139" s="48">
        <f t="shared" si="164"/>
        <v>4.25</v>
      </c>
      <c r="L139" s="48">
        <f t="shared" si="165"/>
        <v>4.0999999999999996</v>
      </c>
      <c r="M139" s="49">
        <f t="shared" si="166"/>
        <v>7.5</v>
      </c>
      <c r="N139" s="49">
        <f t="shared" si="167"/>
        <v>11.25</v>
      </c>
      <c r="O139" s="66">
        <f t="shared" si="168"/>
        <v>1.875</v>
      </c>
      <c r="P139" s="50">
        <f t="shared" si="169"/>
        <v>37.308333333333337</v>
      </c>
      <c r="Q139" s="41"/>
      <c r="R139" s="33">
        <f t="shared" si="170"/>
        <v>0</v>
      </c>
    </row>
    <row r="140" spans="1:34" ht="26.5" x14ac:dyDescent="0.35">
      <c r="A140" s="16" t="s">
        <v>401</v>
      </c>
      <c r="B140" s="9" t="s">
        <v>402</v>
      </c>
      <c r="C140" s="27" t="s">
        <v>82</v>
      </c>
      <c r="D140" s="9">
        <v>110027463</v>
      </c>
      <c r="E140" s="53" t="s">
        <v>403</v>
      </c>
      <c r="F140" s="52"/>
      <c r="G140" s="52"/>
      <c r="H140" s="52"/>
      <c r="I140" s="48">
        <v>5</v>
      </c>
      <c r="J140" s="48">
        <f t="shared" si="163"/>
        <v>3.3333333333333335</v>
      </c>
      <c r="K140" s="48">
        <f t="shared" si="164"/>
        <v>4.25</v>
      </c>
      <c r="L140" s="48">
        <f t="shared" si="165"/>
        <v>4.0999999999999996</v>
      </c>
      <c r="M140" s="49">
        <f t="shared" si="166"/>
        <v>7.5</v>
      </c>
      <c r="N140" s="49">
        <f t="shared" si="167"/>
        <v>11.25</v>
      </c>
      <c r="O140" s="66">
        <f t="shared" si="168"/>
        <v>1.875</v>
      </c>
      <c r="P140" s="50">
        <f t="shared" si="169"/>
        <v>37.308333333333337</v>
      </c>
      <c r="Q140" s="41"/>
      <c r="R140" s="33">
        <f t="shared" si="170"/>
        <v>0</v>
      </c>
    </row>
    <row r="141" spans="1:34" ht="14.5" x14ac:dyDescent="0.35">
      <c r="A141" s="16" t="s">
        <v>404</v>
      </c>
      <c r="B141" s="9" t="s">
        <v>405</v>
      </c>
      <c r="C141" s="27" t="s">
        <v>356</v>
      </c>
      <c r="D141" s="9">
        <v>51401</v>
      </c>
      <c r="E141" s="53" t="s">
        <v>406</v>
      </c>
      <c r="F141" s="52"/>
      <c r="G141" s="52"/>
      <c r="H141" s="52"/>
      <c r="I141" s="48">
        <v>10</v>
      </c>
      <c r="J141" s="48">
        <f t="shared" si="163"/>
        <v>6.666666666666667</v>
      </c>
      <c r="K141" s="48">
        <f t="shared" si="164"/>
        <v>8.5</v>
      </c>
      <c r="L141" s="48">
        <f t="shared" si="165"/>
        <v>8.1999999999999993</v>
      </c>
      <c r="M141" s="49">
        <f t="shared" si="166"/>
        <v>15</v>
      </c>
      <c r="N141" s="49">
        <f t="shared" si="167"/>
        <v>22.5</v>
      </c>
      <c r="O141" s="66">
        <f t="shared" si="168"/>
        <v>3.75</v>
      </c>
      <c r="P141" s="50">
        <f t="shared" si="169"/>
        <v>74.616666666666674</v>
      </c>
      <c r="Q141" s="41"/>
      <c r="R141" s="33">
        <f t="shared" si="170"/>
        <v>0</v>
      </c>
    </row>
    <row r="142" spans="1:34" ht="14.5" x14ac:dyDescent="0.35">
      <c r="A142" s="16" t="s">
        <v>407</v>
      </c>
      <c r="B142" s="9" t="s">
        <v>408</v>
      </c>
      <c r="C142" s="27" t="s">
        <v>356</v>
      </c>
      <c r="D142" s="9">
        <v>51380</v>
      </c>
      <c r="E142" s="53" t="s">
        <v>384</v>
      </c>
      <c r="F142" s="52"/>
      <c r="G142" s="52"/>
      <c r="H142" s="52"/>
      <c r="I142" s="48">
        <v>5</v>
      </c>
      <c r="J142" s="48">
        <f t="shared" si="163"/>
        <v>3.3333333333333335</v>
      </c>
      <c r="K142" s="48">
        <f t="shared" si="164"/>
        <v>4.25</v>
      </c>
      <c r="L142" s="48">
        <f t="shared" si="165"/>
        <v>4.0999999999999996</v>
      </c>
      <c r="M142" s="49">
        <f t="shared" si="166"/>
        <v>7.5</v>
      </c>
      <c r="N142" s="49">
        <f t="shared" si="167"/>
        <v>11.25</v>
      </c>
      <c r="O142" s="66">
        <f t="shared" si="168"/>
        <v>1.875</v>
      </c>
      <c r="P142" s="50">
        <f t="shared" si="169"/>
        <v>37.308333333333337</v>
      </c>
      <c r="Q142" s="41"/>
      <c r="R142" s="33">
        <f t="shared" si="170"/>
        <v>0</v>
      </c>
    </row>
    <row r="143" spans="1:34" ht="14.5" x14ac:dyDescent="0.35">
      <c r="A143" s="16" t="s">
        <v>409</v>
      </c>
      <c r="B143" s="9" t="s">
        <v>410</v>
      </c>
      <c r="C143" s="27" t="s">
        <v>356</v>
      </c>
      <c r="D143" s="9">
        <v>51381</v>
      </c>
      <c r="E143" s="53" t="s">
        <v>378</v>
      </c>
      <c r="F143" s="52"/>
      <c r="G143" s="52"/>
      <c r="H143" s="52"/>
      <c r="I143" s="48">
        <v>5</v>
      </c>
      <c r="J143" s="48">
        <f t="shared" ref="J143" si="171">I143/3*2</f>
        <v>3.3333333333333335</v>
      </c>
      <c r="K143" s="48">
        <f t="shared" ref="K143" si="172">I143*0.85</f>
        <v>4.25</v>
      </c>
      <c r="L143" s="48">
        <f t="shared" ref="L143" si="173">I143*0.82</f>
        <v>4.0999999999999996</v>
      </c>
      <c r="M143" s="49">
        <f t="shared" ref="M143" si="174">O143*4</f>
        <v>7.5</v>
      </c>
      <c r="N143" s="49">
        <f t="shared" ref="N143" si="175">O143*6</f>
        <v>11.25</v>
      </c>
      <c r="O143" s="66">
        <f t="shared" si="168"/>
        <v>1.875</v>
      </c>
      <c r="P143" s="50">
        <f t="shared" ref="P143" si="176">SUM(I143:O143)</f>
        <v>37.308333333333337</v>
      </c>
      <c r="Q143" s="41"/>
      <c r="R143" s="33">
        <f t="shared" ref="R143" si="177">P143*Q143</f>
        <v>0</v>
      </c>
    </row>
    <row r="144" spans="1:34" ht="14.5" x14ac:dyDescent="0.35">
      <c r="A144" s="16" t="s">
        <v>411</v>
      </c>
      <c r="B144" s="9" t="s">
        <v>412</v>
      </c>
      <c r="C144" s="27" t="s">
        <v>356</v>
      </c>
      <c r="D144" s="9">
        <v>51393</v>
      </c>
      <c r="E144" s="53" t="s">
        <v>413</v>
      </c>
      <c r="F144" s="52"/>
      <c r="G144" s="52"/>
      <c r="H144" s="52"/>
      <c r="I144" s="48">
        <v>3</v>
      </c>
      <c r="J144" s="48">
        <f t="shared" ref="J144:J145" si="178">I144/3*2</f>
        <v>2</v>
      </c>
      <c r="K144" s="48">
        <f t="shared" ref="K144:K145" si="179">I144*0.85</f>
        <v>2.5499999999999998</v>
      </c>
      <c r="L144" s="48">
        <f t="shared" ref="L144:L145" si="180">I144*0.82</f>
        <v>2.46</v>
      </c>
      <c r="M144" s="49">
        <f t="shared" ref="M144:M145" si="181">O144*4</f>
        <v>4.5</v>
      </c>
      <c r="N144" s="49">
        <f t="shared" ref="N144:N145" si="182">O144*6</f>
        <v>6.75</v>
      </c>
      <c r="O144" s="66">
        <f t="shared" si="168"/>
        <v>1.125</v>
      </c>
      <c r="P144" s="50">
        <f t="shared" ref="P144:P145" si="183">SUM(I144:O144)</f>
        <v>22.384999999999998</v>
      </c>
      <c r="Q144" s="41"/>
      <c r="R144" s="33">
        <f t="shared" ref="R144" si="184">P144*Q144</f>
        <v>0</v>
      </c>
    </row>
    <row r="145" spans="1:34" ht="14.5" x14ac:dyDescent="0.35">
      <c r="A145" s="16" t="s">
        <v>414</v>
      </c>
      <c r="B145" s="9" t="s">
        <v>415</v>
      </c>
      <c r="C145" s="27" t="s">
        <v>356</v>
      </c>
      <c r="D145" s="9">
        <v>51360</v>
      </c>
      <c r="E145" s="53" t="s">
        <v>416</v>
      </c>
      <c r="F145" s="52"/>
      <c r="G145" s="52"/>
      <c r="H145" s="52"/>
      <c r="I145" s="48">
        <v>3</v>
      </c>
      <c r="J145" s="48">
        <f t="shared" si="178"/>
        <v>2</v>
      </c>
      <c r="K145" s="48">
        <f t="shared" si="179"/>
        <v>2.5499999999999998</v>
      </c>
      <c r="L145" s="48">
        <f t="shared" si="180"/>
        <v>2.46</v>
      </c>
      <c r="M145" s="49">
        <f t="shared" si="181"/>
        <v>4.5</v>
      </c>
      <c r="N145" s="49">
        <f t="shared" si="182"/>
        <v>6.75</v>
      </c>
      <c r="O145" s="66">
        <f t="shared" si="168"/>
        <v>1.125</v>
      </c>
      <c r="P145" s="50">
        <f t="shared" si="183"/>
        <v>22.384999999999998</v>
      </c>
      <c r="Q145" s="41"/>
      <c r="R145" s="33">
        <f t="shared" ref="R145" si="185">P145*Q145</f>
        <v>0</v>
      </c>
    </row>
    <row r="146" spans="1:34" ht="14.5" x14ac:dyDescent="0.35">
      <c r="A146" s="16" t="s">
        <v>417</v>
      </c>
      <c r="B146" s="9" t="s">
        <v>418</v>
      </c>
      <c r="C146" s="27" t="s">
        <v>356</v>
      </c>
      <c r="D146" s="9">
        <v>860430</v>
      </c>
      <c r="E146" s="53" t="s">
        <v>384</v>
      </c>
      <c r="F146" s="52"/>
      <c r="G146" s="52"/>
      <c r="H146" s="52"/>
      <c r="I146" s="48">
        <v>5</v>
      </c>
      <c r="J146" s="48">
        <f t="shared" si="163"/>
        <v>3.3333333333333335</v>
      </c>
      <c r="K146" s="48">
        <f t="shared" si="164"/>
        <v>4.25</v>
      </c>
      <c r="L146" s="48">
        <f t="shared" si="165"/>
        <v>4.0999999999999996</v>
      </c>
      <c r="M146" s="49">
        <f t="shared" si="166"/>
        <v>7.5</v>
      </c>
      <c r="N146" s="49">
        <f t="shared" si="167"/>
        <v>11.25</v>
      </c>
      <c r="O146" s="66">
        <f t="shared" si="168"/>
        <v>1.875</v>
      </c>
      <c r="P146" s="50">
        <f t="shared" si="169"/>
        <v>37.308333333333337</v>
      </c>
      <c r="Q146" s="41"/>
      <c r="R146" s="33">
        <f t="shared" si="170"/>
        <v>0</v>
      </c>
      <c r="S146" s="46">
        <f>SUM(R124:R146)</f>
        <v>0</v>
      </c>
    </row>
    <row r="147" spans="1:34" ht="14.5" x14ac:dyDescent="0.35">
      <c r="A147" s="18"/>
      <c r="B147" s="3"/>
      <c r="C147" s="3"/>
      <c r="D147" s="3"/>
      <c r="E147" s="55"/>
      <c r="F147" s="55"/>
      <c r="G147" s="55"/>
      <c r="H147" s="55"/>
      <c r="I147" s="11"/>
      <c r="J147" s="11"/>
      <c r="K147" s="11"/>
      <c r="L147" s="11"/>
      <c r="M147" s="11"/>
      <c r="N147" s="11"/>
      <c r="O147" s="11"/>
      <c r="P147" s="11"/>
      <c r="Q147" s="34"/>
      <c r="R147" s="34"/>
      <c r="S147" s="4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21" x14ac:dyDescent="0.5">
      <c r="A148" s="114" t="s">
        <v>419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6"/>
      <c r="S148" s="43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26.5" x14ac:dyDescent="0.35">
      <c r="A149" s="16" t="s">
        <v>420</v>
      </c>
      <c r="B149" s="9" t="s">
        <v>421</v>
      </c>
      <c r="C149" s="25" t="s">
        <v>82</v>
      </c>
      <c r="D149" s="9">
        <v>93.403000000000006</v>
      </c>
      <c r="E149" s="53" t="s">
        <v>422</v>
      </c>
      <c r="F149" s="52"/>
      <c r="G149" s="52"/>
      <c r="H149" s="52"/>
      <c r="I149" s="48">
        <v>3</v>
      </c>
      <c r="J149" s="48">
        <f t="shared" ref="J149:J157" si="186">I149/3*2</f>
        <v>2</v>
      </c>
      <c r="K149" s="48">
        <f t="shared" ref="K149:K157" si="187">I149*0.85</f>
        <v>2.5499999999999998</v>
      </c>
      <c r="L149" s="48">
        <f t="shared" ref="L149:L157" si="188">I149*0.82</f>
        <v>2.46</v>
      </c>
      <c r="M149" s="49">
        <f t="shared" ref="M149:M157" si="189">O149*4</f>
        <v>4.5</v>
      </c>
      <c r="N149" s="49">
        <f t="shared" ref="N149:N157" si="190">O149*6</f>
        <v>6.75</v>
      </c>
      <c r="O149" s="66">
        <f t="shared" ref="O149:O158" si="191">I149*0.375</f>
        <v>1.125</v>
      </c>
      <c r="P149" s="50">
        <f t="shared" ref="P149:P157" si="192">SUM(I149:O149)</f>
        <v>22.384999999999998</v>
      </c>
      <c r="Q149" s="41"/>
      <c r="R149" s="33">
        <f t="shared" ref="R149:R157" si="193">P149*Q149</f>
        <v>0</v>
      </c>
    </row>
    <row r="150" spans="1:34" ht="14.5" x14ac:dyDescent="0.35">
      <c r="A150" s="16" t="s">
        <v>423</v>
      </c>
      <c r="B150" s="9" t="s">
        <v>424</v>
      </c>
      <c r="C150" s="25" t="s">
        <v>425</v>
      </c>
      <c r="D150" s="25">
        <v>5125976</v>
      </c>
      <c r="E150" s="53" t="s">
        <v>426</v>
      </c>
      <c r="F150" s="52"/>
      <c r="G150" s="52"/>
      <c r="H150" s="52"/>
      <c r="I150" s="48">
        <v>1</v>
      </c>
      <c r="J150" s="48">
        <v>1</v>
      </c>
      <c r="K150" s="48">
        <v>1</v>
      </c>
      <c r="L150" s="48">
        <v>1</v>
      </c>
      <c r="M150" s="49">
        <v>1</v>
      </c>
      <c r="N150" s="49">
        <v>1</v>
      </c>
      <c r="O150" s="66">
        <v>1</v>
      </c>
      <c r="P150" s="50">
        <f t="shared" si="192"/>
        <v>7</v>
      </c>
      <c r="Q150" s="41"/>
      <c r="R150" s="33">
        <f t="shared" si="193"/>
        <v>0</v>
      </c>
    </row>
    <row r="151" spans="1:34" ht="26.5" x14ac:dyDescent="0.35">
      <c r="A151" s="16" t="s">
        <v>427</v>
      </c>
      <c r="B151" s="9" t="s">
        <v>428</v>
      </c>
      <c r="C151" s="27" t="s">
        <v>82</v>
      </c>
      <c r="D151" s="25" t="s">
        <v>429</v>
      </c>
      <c r="E151" s="53" t="s">
        <v>430</v>
      </c>
      <c r="F151" s="52"/>
      <c r="G151" s="52"/>
      <c r="H151" s="52"/>
      <c r="I151" s="48">
        <v>2</v>
      </c>
      <c r="J151" s="48">
        <f t="shared" si="186"/>
        <v>1.3333333333333333</v>
      </c>
      <c r="K151" s="48">
        <f t="shared" si="187"/>
        <v>1.7</v>
      </c>
      <c r="L151" s="48">
        <f t="shared" si="188"/>
        <v>1.64</v>
      </c>
      <c r="M151" s="49">
        <f t="shared" si="189"/>
        <v>3</v>
      </c>
      <c r="N151" s="49">
        <f t="shared" si="190"/>
        <v>4.5</v>
      </c>
      <c r="O151" s="66">
        <f t="shared" si="191"/>
        <v>0.75</v>
      </c>
      <c r="P151" s="50">
        <f t="shared" si="192"/>
        <v>14.923333333333332</v>
      </c>
      <c r="Q151" s="41"/>
      <c r="R151" s="33">
        <f t="shared" si="193"/>
        <v>0</v>
      </c>
    </row>
    <row r="152" spans="1:34" ht="26.5" x14ac:dyDescent="0.35">
      <c r="A152" s="16" t="s">
        <v>431</v>
      </c>
      <c r="B152" s="9" t="s">
        <v>432</v>
      </c>
      <c r="C152" s="27" t="s">
        <v>82</v>
      </c>
      <c r="D152" s="9">
        <v>9390131122</v>
      </c>
      <c r="E152" s="53" t="s">
        <v>433</v>
      </c>
      <c r="F152" s="52"/>
      <c r="G152" s="52"/>
      <c r="H152" s="52"/>
      <c r="I152" s="48">
        <v>5</v>
      </c>
      <c r="J152" s="48">
        <f t="shared" si="186"/>
        <v>3.3333333333333335</v>
      </c>
      <c r="K152" s="48">
        <f t="shared" si="187"/>
        <v>4.25</v>
      </c>
      <c r="L152" s="48">
        <f t="shared" si="188"/>
        <v>4.0999999999999996</v>
      </c>
      <c r="M152" s="49">
        <f t="shared" si="189"/>
        <v>7.5</v>
      </c>
      <c r="N152" s="49">
        <f t="shared" si="190"/>
        <v>11.25</v>
      </c>
      <c r="O152" s="66">
        <f t="shared" si="191"/>
        <v>1.875</v>
      </c>
      <c r="P152" s="50">
        <f t="shared" si="192"/>
        <v>37.308333333333337</v>
      </c>
      <c r="Q152" s="41"/>
      <c r="R152" s="33">
        <f t="shared" si="193"/>
        <v>0</v>
      </c>
    </row>
    <row r="153" spans="1:34" ht="26.5" x14ac:dyDescent="0.35">
      <c r="A153" s="16" t="s">
        <v>434</v>
      </c>
      <c r="B153" s="9" t="s">
        <v>435</v>
      </c>
      <c r="C153" s="25" t="s">
        <v>82</v>
      </c>
      <c r="D153" s="9">
        <v>113021</v>
      </c>
      <c r="E153" s="53" t="s">
        <v>436</v>
      </c>
      <c r="F153" s="52"/>
      <c r="G153" s="52"/>
      <c r="H153" s="52"/>
      <c r="I153" s="48">
        <v>10</v>
      </c>
      <c r="J153" s="48">
        <f t="shared" si="186"/>
        <v>6.666666666666667</v>
      </c>
      <c r="K153" s="48">
        <f t="shared" si="187"/>
        <v>8.5</v>
      </c>
      <c r="L153" s="48">
        <f t="shared" si="188"/>
        <v>8.1999999999999993</v>
      </c>
      <c r="M153" s="49">
        <f t="shared" si="189"/>
        <v>15</v>
      </c>
      <c r="N153" s="49">
        <f t="shared" si="190"/>
        <v>22.5</v>
      </c>
      <c r="O153" s="66">
        <f t="shared" si="191"/>
        <v>3.75</v>
      </c>
      <c r="P153" s="50">
        <f t="shared" si="192"/>
        <v>74.616666666666674</v>
      </c>
      <c r="Q153" s="41"/>
      <c r="R153" s="33">
        <f t="shared" si="193"/>
        <v>0</v>
      </c>
    </row>
    <row r="154" spans="1:34" ht="26.5" x14ac:dyDescent="0.35">
      <c r="A154" s="16" t="s">
        <v>437</v>
      </c>
      <c r="B154" s="9" t="s">
        <v>438</v>
      </c>
      <c r="C154" s="25" t="s">
        <v>82</v>
      </c>
      <c r="D154" s="9">
        <v>1000004062</v>
      </c>
      <c r="E154" s="53" t="s">
        <v>439</v>
      </c>
      <c r="F154" s="52"/>
      <c r="G154" s="52"/>
      <c r="H154" s="52"/>
      <c r="I154" s="48">
        <v>10</v>
      </c>
      <c r="J154" s="48">
        <f t="shared" si="186"/>
        <v>6.666666666666667</v>
      </c>
      <c r="K154" s="48">
        <f t="shared" si="187"/>
        <v>8.5</v>
      </c>
      <c r="L154" s="48">
        <f t="shared" si="188"/>
        <v>8.1999999999999993</v>
      </c>
      <c r="M154" s="49">
        <f t="shared" si="189"/>
        <v>15</v>
      </c>
      <c r="N154" s="49">
        <f t="shared" si="190"/>
        <v>22.5</v>
      </c>
      <c r="O154" s="66">
        <f t="shared" si="191"/>
        <v>3.75</v>
      </c>
      <c r="P154" s="50">
        <f t="shared" si="192"/>
        <v>74.616666666666674</v>
      </c>
      <c r="Q154" s="41"/>
      <c r="R154" s="33">
        <f t="shared" si="193"/>
        <v>0</v>
      </c>
    </row>
    <row r="155" spans="1:34" ht="14.5" x14ac:dyDescent="0.35">
      <c r="A155" s="16" t="s">
        <v>440</v>
      </c>
      <c r="B155" s="9" t="s">
        <v>441</v>
      </c>
      <c r="C155" s="25" t="s">
        <v>442</v>
      </c>
      <c r="D155" s="9">
        <v>2001561</v>
      </c>
      <c r="E155" s="53" t="s">
        <v>443</v>
      </c>
      <c r="F155" s="52"/>
      <c r="G155" s="52"/>
      <c r="H155" s="52"/>
      <c r="I155" s="48">
        <v>4</v>
      </c>
      <c r="J155" s="48">
        <f t="shared" si="186"/>
        <v>2.6666666666666665</v>
      </c>
      <c r="K155" s="48">
        <f t="shared" si="187"/>
        <v>3.4</v>
      </c>
      <c r="L155" s="48">
        <f t="shared" si="188"/>
        <v>3.28</v>
      </c>
      <c r="M155" s="49">
        <f t="shared" si="189"/>
        <v>6</v>
      </c>
      <c r="N155" s="49">
        <f t="shared" si="190"/>
        <v>9</v>
      </c>
      <c r="O155" s="66">
        <f t="shared" si="191"/>
        <v>1.5</v>
      </c>
      <c r="P155" s="50">
        <f t="shared" si="192"/>
        <v>29.846666666666664</v>
      </c>
      <c r="Q155" s="41"/>
      <c r="R155" s="33">
        <f t="shared" si="193"/>
        <v>0</v>
      </c>
    </row>
    <row r="156" spans="1:34" ht="14.5" x14ac:dyDescent="0.35">
      <c r="A156" s="16" t="s">
        <v>444</v>
      </c>
      <c r="B156" s="9" t="s">
        <v>445</v>
      </c>
      <c r="C156" s="9" t="s">
        <v>446</v>
      </c>
      <c r="D156" s="9">
        <v>403130</v>
      </c>
      <c r="E156" s="53" t="s">
        <v>314</v>
      </c>
      <c r="F156" s="52"/>
      <c r="G156" s="52"/>
      <c r="H156" s="52"/>
      <c r="I156" s="48">
        <v>3</v>
      </c>
      <c r="J156" s="48">
        <f t="shared" si="186"/>
        <v>2</v>
      </c>
      <c r="K156" s="48">
        <f t="shared" si="187"/>
        <v>2.5499999999999998</v>
      </c>
      <c r="L156" s="48">
        <f t="shared" si="188"/>
        <v>2.46</v>
      </c>
      <c r="M156" s="49">
        <f t="shared" si="189"/>
        <v>4.5</v>
      </c>
      <c r="N156" s="49">
        <f t="shared" si="190"/>
        <v>6.75</v>
      </c>
      <c r="O156" s="66">
        <f t="shared" si="191"/>
        <v>1.125</v>
      </c>
      <c r="P156" s="50">
        <f t="shared" si="192"/>
        <v>22.384999999999998</v>
      </c>
      <c r="Q156" s="41"/>
      <c r="R156" s="33">
        <f t="shared" si="193"/>
        <v>0</v>
      </c>
    </row>
    <row r="157" spans="1:34" ht="14.5" x14ac:dyDescent="0.35">
      <c r="A157" s="16" t="s">
        <v>447</v>
      </c>
      <c r="B157" s="9" t="s">
        <v>448</v>
      </c>
      <c r="C157" s="9" t="s">
        <v>446</v>
      </c>
      <c r="D157" s="9">
        <v>400592</v>
      </c>
      <c r="E157" s="53" t="s">
        <v>449</v>
      </c>
      <c r="F157" s="52"/>
      <c r="G157" s="52"/>
      <c r="H157" s="52"/>
      <c r="I157" s="48">
        <v>3</v>
      </c>
      <c r="J157" s="48">
        <f t="shared" si="186"/>
        <v>2</v>
      </c>
      <c r="K157" s="48">
        <f t="shared" si="187"/>
        <v>2.5499999999999998</v>
      </c>
      <c r="L157" s="48">
        <f t="shared" si="188"/>
        <v>2.46</v>
      </c>
      <c r="M157" s="49">
        <f t="shared" si="189"/>
        <v>4.5</v>
      </c>
      <c r="N157" s="49">
        <f t="shared" si="190"/>
        <v>6.75</v>
      </c>
      <c r="O157" s="66">
        <f t="shared" si="191"/>
        <v>1.125</v>
      </c>
      <c r="P157" s="50">
        <f t="shared" si="192"/>
        <v>22.384999999999998</v>
      </c>
      <c r="Q157" s="41"/>
      <c r="R157" s="33">
        <f t="shared" si="193"/>
        <v>0</v>
      </c>
    </row>
    <row r="158" spans="1:34" ht="14.5" x14ac:dyDescent="0.35">
      <c r="A158" s="16" t="s">
        <v>450</v>
      </c>
      <c r="B158" s="9" t="s">
        <v>451</v>
      </c>
      <c r="C158" s="9" t="s">
        <v>452</v>
      </c>
      <c r="D158" s="9"/>
      <c r="E158" s="53" t="s">
        <v>453</v>
      </c>
      <c r="F158" s="52"/>
      <c r="G158" s="52"/>
      <c r="H158" s="52"/>
      <c r="I158" s="48">
        <v>3</v>
      </c>
      <c r="J158" s="48">
        <f t="shared" ref="J158" si="194">I158/3*2</f>
        <v>2</v>
      </c>
      <c r="K158" s="48">
        <f t="shared" ref="K158" si="195">I158*0.85</f>
        <v>2.5499999999999998</v>
      </c>
      <c r="L158" s="48">
        <f t="shared" ref="L158" si="196">I158*0.82</f>
        <v>2.46</v>
      </c>
      <c r="M158" s="49">
        <f t="shared" ref="M158" si="197">O158*4</f>
        <v>4.5</v>
      </c>
      <c r="N158" s="49">
        <f t="shared" ref="N158" si="198">O158*6</f>
        <v>6.75</v>
      </c>
      <c r="O158" s="66">
        <f t="shared" si="191"/>
        <v>1.125</v>
      </c>
      <c r="P158" s="50">
        <f t="shared" ref="P158" si="199">SUM(I158:O158)</f>
        <v>22.384999999999998</v>
      </c>
      <c r="Q158" s="41"/>
      <c r="R158" s="33">
        <f t="shared" ref="R158" si="200">P158*Q158</f>
        <v>0</v>
      </c>
      <c r="S158" s="46">
        <f>SUM(R149:R158)</f>
        <v>0</v>
      </c>
    </row>
    <row r="159" spans="1:34" ht="14.5" x14ac:dyDescent="0.35">
      <c r="A159" s="18"/>
      <c r="B159" s="3"/>
      <c r="C159" s="3"/>
      <c r="D159" s="3"/>
      <c r="E159" s="55"/>
      <c r="F159" s="55"/>
      <c r="G159" s="55"/>
      <c r="H159" s="55"/>
      <c r="I159" s="11"/>
      <c r="J159" s="11"/>
      <c r="K159" s="11"/>
      <c r="L159" s="11"/>
      <c r="M159" s="11"/>
      <c r="N159" s="11"/>
      <c r="O159" s="11"/>
      <c r="P159" s="11"/>
      <c r="Q159" s="34"/>
      <c r="R159" s="34"/>
      <c r="S159" s="4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21" x14ac:dyDescent="0.5">
      <c r="A160" s="114" t="s">
        <v>454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6"/>
      <c r="S160" s="43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18" ht="14.5" x14ac:dyDescent="0.35">
      <c r="A161" s="17" t="s">
        <v>455</v>
      </c>
      <c r="B161" s="9" t="s">
        <v>456</v>
      </c>
      <c r="C161" s="9" t="s">
        <v>457</v>
      </c>
      <c r="D161" s="9">
        <v>5150014172</v>
      </c>
      <c r="E161" s="53" t="s">
        <v>458</v>
      </c>
      <c r="F161" s="52"/>
      <c r="G161" s="52"/>
      <c r="H161" s="52"/>
      <c r="I161" s="48">
        <v>15</v>
      </c>
      <c r="J161" s="48">
        <f t="shared" ref="J161:J171" si="201">I161/3*2</f>
        <v>10</v>
      </c>
      <c r="K161" s="48">
        <f t="shared" ref="K161:K171" si="202">I161*0.85</f>
        <v>12.75</v>
      </c>
      <c r="L161" s="48">
        <f t="shared" ref="L161:L171" si="203">I161*0.82</f>
        <v>12.299999999999999</v>
      </c>
      <c r="M161" s="49">
        <f t="shared" ref="M161:M171" si="204">O161*4</f>
        <v>22.5</v>
      </c>
      <c r="N161" s="49">
        <f t="shared" ref="N161:N171" si="205">O161*6</f>
        <v>33.75</v>
      </c>
      <c r="O161" s="66">
        <f t="shared" ref="O161:O180" si="206">I161*0.375</f>
        <v>5.625</v>
      </c>
      <c r="P161" s="50">
        <f t="shared" ref="P161:P171" si="207">SUM(I161:O161)</f>
        <v>111.925</v>
      </c>
      <c r="Q161" s="41"/>
      <c r="R161" s="33">
        <f t="shared" ref="R161:R171" si="208">P161*Q161</f>
        <v>0</v>
      </c>
    </row>
    <row r="162" spans="1:18" ht="14.5" x14ac:dyDescent="0.35">
      <c r="A162" s="17" t="s">
        <v>459</v>
      </c>
      <c r="B162" s="6" t="s">
        <v>460</v>
      </c>
      <c r="C162" s="6" t="s">
        <v>461</v>
      </c>
      <c r="D162" s="6" t="s">
        <v>462</v>
      </c>
      <c r="E162" s="56" t="s">
        <v>453</v>
      </c>
      <c r="F162" s="58"/>
      <c r="G162" s="58"/>
      <c r="H162" s="58"/>
      <c r="I162" s="48">
        <v>10</v>
      </c>
      <c r="J162" s="48">
        <f t="shared" si="201"/>
        <v>6.666666666666667</v>
      </c>
      <c r="K162" s="48">
        <f t="shared" si="202"/>
        <v>8.5</v>
      </c>
      <c r="L162" s="48">
        <f t="shared" si="203"/>
        <v>8.1999999999999993</v>
      </c>
      <c r="M162" s="49">
        <f t="shared" si="204"/>
        <v>15</v>
      </c>
      <c r="N162" s="49">
        <f t="shared" si="205"/>
        <v>22.5</v>
      </c>
      <c r="O162" s="66">
        <f t="shared" si="206"/>
        <v>3.75</v>
      </c>
      <c r="P162" s="50">
        <f t="shared" si="207"/>
        <v>74.616666666666674</v>
      </c>
      <c r="Q162" s="41"/>
      <c r="R162" s="33">
        <f t="shared" si="208"/>
        <v>0</v>
      </c>
    </row>
    <row r="163" spans="1:18" ht="26.5" x14ac:dyDescent="0.35">
      <c r="A163" s="17" t="s">
        <v>463</v>
      </c>
      <c r="B163" s="9" t="s">
        <v>464</v>
      </c>
      <c r="C163" s="27" t="s">
        <v>82</v>
      </c>
      <c r="D163" s="9">
        <v>601694</v>
      </c>
      <c r="E163" s="53" t="s">
        <v>453</v>
      </c>
      <c r="F163" s="52"/>
      <c r="G163" s="52"/>
      <c r="H163" s="52"/>
      <c r="I163" s="48">
        <v>10</v>
      </c>
      <c r="J163" s="48">
        <f t="shared" si="201"/>
        <v>6.666666666666667</v>
      </c>
      <c r="K163" s="48">
        <f t="shared" si="202"/>
        <v>8.5</v>
      </c>
      <c r="L163" s="48">
        <f t="shared" si="203"/>
        <v>8.1999999999999993</v>
      </c>
      <c r="M163" s="49">
        <f t="shared" si="204"/>
        <v>15</v>
      </c>
      <c r="N163" s="49">
        <f t="shared" si="205"/>
        <v>22.5</v>
      </c>
      <c r="O163" s="66">
        <f t="shared" si="206"/>
        <v>3.75</v>
      </c>
      <c r="P163" s="50">
        <f t="shared" si="207"/>
        <v>74.616666666666674</v>
      </c>
      <c r="Q163" s="41"/>
      <c r="R163" s="33">
        <f t="shared" si="208"/>
        <v>0</v>
      </c>
    </row>
    <row r="164" spans="1:18" ht="14.5" x14ac:dyDescent="0.35">
      <c r="A164" s="17" t="s">
        <v>465</v>
      </c>
      <c r="B164" s="9" t="s">
        <v>466</v>
      </c>
      <c r="C164" s="9" t="s">
        <v>62</v>
      </c>
      <c r="D164" s="9">
        <v>5718</v>
      </c>
      <c r="E164" s="53" t="s">
        <v>108</v>
      </c>
      <c r="F164" s="52"/>
      <c r="G164" s="52"/>
      <c r="H164" s="52"/>
      <c r="I164" s="48">
        <v>30</v>
      </c>
      <c r="J164" s="48">
        <f t="shared" si="201"/>
        <v>20</v>
      </c>
      <c r="K164" s="48">
        <f t="shared" si="202"/>
        <v>25.5</v>
      </c>
      <c r="L164" s="48">
        <f t="shared" si="203"/>
        <v>24.599999999999998</v>
      </c>
      <c r="M164" s="49">
        <f t="shared" si="204"/>
        <v>45</v>
      </c>
      <c r="N164" s="49">
        <f t="shared" si="205"/>
        <v>67.5</v>
      </c>
      <c r="O164" s="66">
        <f t="shared" si="206"/>
        <v>11.25</v>
      </c>
      <c r="P164" s="50">
        <f t="shared" si="207"/>
        <v>223.85</v>
      </c>
      <c r="Q164" s="41"/>
      <c r="R164" s="33">
        <f t="shared" si="208"/>
        <v>0</v>
      </c>
    </row>
    <row r="165" spans="1:18" ht="14.5" x14ac:dyDescent="0.35">
      <c r="A165" s="17" t="s">
        <v>467</v>
      </c>
      <c r="B165" s="9" t="s">
        <v>468</v>
      </c>
      <c r="C165" s="9" t="s">
        <v>62</v>
      </c>
      <c r="D165" s="9">
        <v>5722</v>
      </c>
      <c r="E165" s="53" t="s">
        <v>108</v>
      </c>
      <c r="F165" s="52"/>
      <c r="G165" s="52"/>
      <c r="H165" s="52"/>
      <c r="I165" s="48">
        <v>30</v>
      </c>
      <c r="J165" s="48">
        <f t="shared" si="201"/>
        <v>20</v>
      </c>
      <c r="K165" s="48">
        <f t="shared" si="202"/>
        <v>25.5</v>
      </c>
      <c r="L165" s="48">
        <f t="shared" si="203"/>
        <v>24.599999999999998</v>
      </c>
      <c r="M165" s="49">
        <f t="shared" si="204"/>
        <v>45</v>
      </c>
      <c r="N165" s="49">
        <f t="shared" si="205"/>
        <v>67.5</v>
      </c>
      <c r="O165" s="66">
        <f t="shared" si="206"/>
        <v>11.25</v>
      </c>
      <c r="P165" s="50">
        <f t="shared" si="207"/>
        <v>223.85</v>
      </c>
      <c r="Q165" s="41"/>
      <c r="R165" s="33">
        <f t="shared" si="208"/>
        <v>0</v>
      </c>
    </row>
    <row r="166" spans="1:18" ht="14.5" x14ac:dyDescent="0.35">
      <c r="A166" s="17" t="s">
        <v>469</v>
      </c>
      <c r="B166" s="9" t="s">
        <v>470</v>
      </c>
      <c r="C166" s="9" t="s">
        <v>471</v>
      </c>
      <c r="D166" s="9" t="s">
        <v>472</v>
      </c>
      <c r="E166" s="53" t="s">
        <v>453</v>
      </c>
      <c r="F166" s="52"/>
      <c r="G166" s="52"/>
      <c r="H166" s="52"/>
      <c r="I166" s="48">
        <v>10</v>
      </c>
      <c r="J166" s="48">
        <f t="shared" si="201"/>
        <v>6.666666666666667</v>
      </c>
      <c r="K166" s="48">
        <f t="shared" si="202"/>
        <v>8.5</v>
      </c>
      <c r="L166" s="48">
        <f t="shared" si="203"/>
        <v>8.1999999999999993</v>
      </c>
      <c r="M166" s="49">
        <f t="shared" si="204"/>
        <v>15</v>
      </c>
      <c r="N166" s="49">
        <f t="shared" si="205"/>
        <v>22.5</v>
      </c>
      <c r="O166" s="66">
        <f t="shared" si="206"/>
        <v>3.75</v>
      </c>
      <c r="P166" s="50">
        <f t="shared" si="207"/>
        <v>74.616666666666674</v>
      </c>
      <c r="Q166" s="41"/>
      <c r="R166" s="33">
        <f t="shared" si="208"/>
        <v>0</v>
      </c>
    </row>
    <row r="167" spans="1:18" ht="14.5" x14ac:dyDescent="0.35">
      <c r="A167" s="17" t="s">
        <v>473</v>
      </c>
      <c r="B167" s="9" t="s">
        <v>474</v>
      </c>
      <c r="C167" s="9" t="s">
        <v>475</v>
      </c>
      <c r="D167" s="9">
        <v>410556011</v>
      </c>
      <c r="E167" s="53" t="s">
        <v>476</v>
      </c>
      <c r="F167" s="52"/>
      <c r="G167" s="52"/>
      <c r="H167" s="52"/>
      <c r="I167" s="48">
        <v>5</v>
      </c>
      <c r="J167" s="48">
        <f t="shared" si="201"/>
        <v>3.3333333333333335</v>
      </c>
      <c r="K167" s="48">
        <f t="shared" si="202"/>
        <v>4.25</v>
      </c>
      <c r="L167" s="48">
        <f t="shared" si="203"/>
        <v>4.0999999999999996</v>
      </c>
      <c r="M167" s="49">
        <f t="shared" si="204"/>
        <v>7.5</v>
      </c>
      <c r="N167" s="49">
        <f t="shared" si="205"/>
        <v>11.25</v>
      </c>
      <c r="O167" s="66">
        <f t="shared" si="206"/>
        <v>1.875</v>
      </c>
      <c r="P167" s="50">
        <f t="shared" si="207"/>
        <v>37.308333333333337</v>
      </c>
      <c r="Q167" s="41"/>
      <c r="R167" s="33">
        <f t="shared" si="208"/>
        <v>0</v>
      </c>
    </row>
    <row r="168" spans="1:18" ht="14.5" x14ac:dyDescent="0.35">
      <c r="A168" s="17" t="s">
        <v>477</v>
      </c>
      <c r="B168" s="9" t="s">
        <v>478</v>
      </c>
      <c r="C168" s="9" t="s">
        <v>479</v>
      </c>
      <c r="D168" s="9">
        <v>130</v>
      </c>
      <c r="E168" s="53" t="s">
        <v>480</v>
      </c>
      <c r="F168" s="52"/>
      <c r="G168" s="52"/>
      <c r="H168" s="52"/>
      <c r="I168" s="48">
        <v>5</v>
      </c>
      <c r="J168" s="48">
        <f t="shared" si="201"/>
        <v>3.3333333333333335</v>
      </c>
      <c r="K168" s="48">
        <f t="shared" si="202"/>
        <v>4.25</v>
      </c>
      <c r="L168" s="48">
        <f t="shared" si="203"/>
        <v>4.0999999999999996</v>
      </c>
      <c r="M168" s="49">
        <f t="shared" si="204"/>
        <v>7.5</v>
      </c>
      <c r="N168" s="49">
        <f t="shared" si="205"/>
        <v>11.25</v>
      </c>
      <c r="O168" s="66">
        <f t="shared" si="206"/>
        <v>1.875</v>
      </c>
      <c r="P168" s="50">
        <f t="shared" si="207"/>
        <v>37.308333333333337</v>
      </c>
      <c r="Q168" s="41"/>
      <c r="R168" s="33">
        <f t="shared" si="208"/>
        <v>0</v>
      </c>
    </row>
    <row r="169" spans="1:18" ht="14.5" x14ac:dyDescent="0.35">
      <c r="A169" s="17" t="s">
        <v>481</v>
      </c>
      <c r="B169" s="9" t="s">
        <v>482</v>
      </c>
      <c r="C169" s="9" t="s">
        <v>479</v>
      </c>
      <c r="D169" s="9">
        <v>4910</v>
      </c>
      <c r="E169" s="53" t="s">
        <v>453</v>
      </c>
      <c r="F169" s="52"/>
      <c r="G169" s="52"/>
      <c r="H169" s="52"/>
      <c r="I169" s="48">
        <v>10</v>
      </c>
      <c r="J169" s="48">
        <f t="shared" si="201"/>
        <v>6.666666666666667</v>
      </c>
      <c r="K169" s="48">
        <f t="shared" si="202"/>
        <v>8.5</v>
      </c>
      <c r="L169" s="48">
        <f t="shared" si="203"/>
        <v>8.1999999999999993</v>
      </c>
      <c r="M169" s="49">
        <f t="shared" si="204"/>
        <v>15</v>
      </c>
      <c r="N169" s="49">
        <f t="shared" si="205"/>
        <v>22.5</v>
      </c>
      <c r="O169" s="66">
        <f t="shared" si="206"/>
        <v>3.75</v>
      </c>
      <c r="P169" s="50">
        <f t="shared" si="207"/>
        <v>74.616666666666674</v>
      </c>
      <c r="Q169" s="41"/>
      <c r="R169" s="33">
        <f t="shared" si="208"/>
        <v>0</v>
      </c>
    </row>
    <row r="170" spans="1:18" ht="14.5" x14ac:dyDescent="0.35">
      <c r="A170" s="17" t="s">
        <v>483</v>
      </c>
      <c r="B170" s="9" t="s">
        <v>484</v>
      </c>
      <c r="C170" s="9" t="s">
        <v>485</v>
      </c>
      <c r="D170" s="25">
        <v>410530804</v>
      </c>
      <c r="E170" s="53" t="s">
        <v>476</v>
      </c>
      <c r="F170" s="52"/>
      <c r="G170" s="52"/>
      <c r="H170" s="52"/>
      <c r="I170" s="48">
        <v>2</v>
      </c>
      <c r="J170" s="48">
        <f t="shared" si="201"/>
        <v>1.3333333333333333</v>
      </c>
      <c r="K170" s="48">
        <f t="shared" si="202"/>
        <v>1.7</v>
      </c>
      <c r="L170" s="48">
        <f t="shared" si="203"/>
        <v>1.64</v>
      </c>
      <c r="M170" s="49">
        <f t="shared" si="204"/>
        <v>3</v>
      </c>
      <c r="N170" s="49">
        <f t="shared" si="205"/>
        <v>4.5</v>
      </c>
      <c r="O170" s="66">
        <f t="shared" si="206"/>
        <v>0.75</v>
      </c>
      <c r="P170" s="50">
        <f t="shared" si="207"/>
        <v>14.923333333333332</v>
      </c>
      <c r="Q170" s="41"/>
      <c r="R170" s="33">
        <f t="shared" si="208"/>
        <v>0</v>
      </c>
    </row>
    <row r="171" spans="1:18" ht="14.5" x14ac:dyDescent="0.35">
      <c r="A171" s="17" t="s">
        <v>486</v>
      </c>
      <c r="B171" s="9" t="s">
        <v>487</v>
      </c>
      <c r="C171" s="9" t="s">
        <v>488</v>
      </c>
      <c r="D171" s="9">
        <v>19212</v>
      </c>
      <c r="E171" s="53" t="s">
        <v>41</v>
      </c>
      <c r="F171" s="52"/>
      <c r="G171" s="52"/>
      <c r="H171" s="52"/>
      <c r="I171" s="48">
        <v>40</v>
      </c>
      <c r="J171" s="48">
        <f t="shared" si="201"/>
        <v>26.666666666666668</v>
      </c>
      <c r="K171" s="48">
        <f t="shared" si="202"/>
        <v>34</v>
      </c>
      <c r="L171" s="48">
        <f t="shared" si="203"/>
        <v>32.799999999999997</v>
      </c>
      <c r="M171" s="49">
        <f t="shared" si="204"/>
        <v>60</v>
      </c>
      <c r="N171" s="49">
        <f t="shared" si="205"/>
        <v>90</v>
      </c>
      <c r="O171" s="66">
        <f t="shared" si="206"/>
        <v>15</v>
      </c>
      <c r="P171" s="50">
        <f t="shared" si="207"/>
        <v>298.4666666666667</v>
      </c>
      <c r="Q171" s="41"/>
      <c r="R171" s="33">
        <f t="shared" si="208"/>
        <v>0</v>
      </c>
    </row>
    <row r="172" spans="1:18" ht="14.5" x14ac:dyDescent="0.35">
      <c r="A172" s="17" t="s">
        <v>489</v>
      </c>
      <c r="B172" s="9" t="s">
        <v>490</v>
      </c>
      <c r="C172" s="9" t="s">
        <v>491</v>
      </c>
      <c r="D172" s="9" t="s">
        <v>492</v>
      </c>
      <c r="E172" s="53" t="s">
        <v>453</v>
      </c>
      <c r="F172" s="52"/>
      <c r="G172" s="52"/>
      <c r="H172" s="52"/>
      <c r="I172" s="48">
        <v>3</v>
      </c>
      <c r="J172" s="48">
        <f t="shared" ref="J172:J173" si="209">I172/3*2</f>
        <v>2</v>
      </c>
      <c r="K172" s="48">
        <f t="shared" ref="K172:K173" si="210">I172*0.85</f>
        <v>2.5499999999999998</v>
      </c>
      <c r="L172" s="48">
        <f t="shared" ref="L172:L173" si="211">I172*0.82</f>
        <v>2.46</v>
      </c>
      <c r="M172" s="49">
        <f t="shared" ref="M172:M173" si="212">O172*4</f>
        <v>4.5</v>
      </c>
      <c r="N172" s="49">
        <f t="shared" ref="N172:N173" si="213">O172*6</f>
        <v>6.75</v>
      </c>
      <c r="O172" s="66">
        <f t="shared" si="206"/>
        <v>1.125</v>
      </c>
      <c r="P172" s="50">
        <f t="shared" ref="P172:P173" si="214">SUM(I172:O172)</f>
        <v>22.384999999999998</v>
      </c>
      <c r="Q172" s="41"/>
      <c r="R172" s="33">
        <f t="shared" ref="R172:R173" si="215">P172*Q172</f>
        <v>0</v>
      </c>
    </row>
    <row r="173" spans="1:18" ht="26.5" x14ac:dyDescent="0.35">
      <c r="A173" s="17" t="s">
        <v>493</v>
      </c>
      <c r="B173" s="7" t="s">
        <v>494</v>
      </c>
      <c r="C173" s="27" t="s">
        <v>82</v>
      </c>
      <c r="D173" s="7">
        <v>11003276</v>
      </c>
      <c r="E173" s="52" t="s">
        <v>495</v>
      </c>
      <c r="F173" s="52"/>
      <c r="G173" s="52"/>
      <c r="H173" s="52"/>
      <c r="I173" s="48">
        <v>5</v>
      </c>
      <c r="J173" s="48">
        <f t="shared" si="209"/>
        <v>3.3333333333333335</v>
      </c>
      <c r="K173" s="48">
        <f t="shared" si="210"/>
        <v>4.25</v>
      </c>
      <c r="L173" s="48">
        <f t="shared" si="211"/>
        <v>4.0999999999999996</v>
      </c>
      <c r="M173" s="49">
        <f t="shared" si="212"/>
        <v>7.5</v>
      </c>
      <c r="N173" s="49">
        <f t="shared" si="213"/>
        <v>11.25</v>
      </c>
      <c r="O173" s="66">
        <f t="shared" si="206"/>
        <v>1.875</v>
      </c>
      <c r="P173" s="50">
        <f t="shared" si="214"/>
        <v>37.308333333333337</v>
      </c>
      <c r="Q173" s="42"/>
      <c r="R173" s="33">
        <f t="shared" si="215"/>
        <v>0</v>
      </c>
    </row>
    <row r="174" spans="1:18" ht="26.5" x14ac:dyDescent="0.35">
      <c r="A174" s="17" t="s">
        <v>496</v>
      </c>
      <c r="B174" s="9" t="s">
        <v>497</v>
      </c>
      <c r="C174" s="9" t="s">
        <v>82</v>
      </c>
      <c r="D174" s="25" t="s">
        <v>498</v>
      </c>
      <c r="E174" s="53" t="s">
        <v>495</v>
      </c>
      <c r="F174" s="52"/>
      <c r="G174" s="52"/>
      <c r="H174" s="52"/>
      <c r="I174" s="48">
        <v>5</v>
      </c>
      <c r="J174" s="48">
        <f t="shared" ref="J174" si="216">I174/3*2</f>
        <v>3.3333333333333335</v>
      </c>
      <c r="K174" s="48">
        <f t="shared" ref="K174" si="217">I174*0.85</f>
        <v>4.25</v>
      </c>
      <c r="L174" s="48">
        <f t="shared" ref="L174" si="218">I174*0.82</f>
        <v>4.0999999999999996</v>
      </c>
      <c r="M174" s="49">
        <f t="shared" ref="M174" si="219">O174*4</f>
        <v>7.5</v>
      </c>
      <c r="N174" s="49">
        <f t="shared" ref="N174" si="220">O174*6</f>
        <v>11.25</v>
      </c>
      <c r="O174" s="66">
        <f t="shared" si="206"/>
        <v>1.875</v>
      </c>
      <c r="P174" s="50">
        <f t="shared" ref="P174" si="221">SUM(I174:O174)</f>
        <v>37.308333333333337</v>
      </c>
      <c r="Q174" s="42"/>
      <c r="R174" s="33">
        <f t="shared" ref="R174" si="222">P174*Q174</f>
        <v>0</v>
      </c>
    </row>
    <row r="175" spans="1:18" ht="14.5" x14ac:dyDescent="0.35">
      <c r="A175" s="17" t="s">
        <v>499</v>
      </c>
      <c r="B175" s="9" t="s">
        <v>500</v>
      </c>
      <c r="C175" s="25" t="s">
        <v>501</v>
      </c>
      <c r="D175" s="25" t="s">
        <v>502</v>
      </c>
      <c r="E175" s="53" t="s">
        <v>453</v>
      </c>
      <c r="F175" s="52"/>
      <c r="G175" s="52"/>
      <c r="H175" s="52"/>
      <c r="I175" s="48">
        <v>10</v>
      </c>
      <c r="J175" s="48">
        <f t="shared" ref="J175:J176" si="223">I175/3*2</f>
        <v>6.666666666666667</v>
      </c>
      <c r="K175" s="48">
        <f t="shared" ref="K175:K176" si="224">I175*0.85</f>
        <v>8.5</v>
      </c>
      <c r="L175" s="48">
        <f t="shared" ref="L175:L176" si="225">I175*0.82</f>
        <v>8.1999999999999993</v>
      </c>
      <c r="M175" s="49">
        <f t="shared" ref="M175:M176" si="226">O175*4</f>
        <v>15</v>
      </c>
      <c r="N175" s="49">
        <f t="shared" ref="N175:N176" si="227">O175*6</f>
        <v>22.5</v>
      </c>
      <c r="O175" s="66">
        <f t="shared" si="206"/>
        <v>3.75</v>
      </c>
      <c r="P175" s="50">
        <f t="shared" ref="P175:P176" si="228">SUM(I175:O175)</f>
        <v>74.616666666666674</v>
      </c>
      <c r="Q175" s="42"/>
      <c r="R175" s="33">
        <f t="shared" ref="R175:R179" si="229">P175*Q175</f>
        <v>0</v>
      </c>
    </row>
    <row r="176" spans="1:18" ht="14.5" x14ac:dyDescent="0.35">
      <c r="A176" s="17" t="s">
        <v>503</v>
      </c>
      <c r="B176" s="9" t="s">
        <v>504</v>
      </c>
      <c r="C176" s="25" t="s">
        <v>501</v>
      </c>
      <c r="D176" s="25" t="s">
        <v>505</v>
      </c>
      <c r="E176" s="53" t="s">
        <v>453</v>
      </c>
      <c r="F176" s="52"/>
      <c r="G176" s="52"/>
      <c r="H176" s="52"/>
      <c r="I176" s="48">
        <v>5</v>
      </c>
      <c r="J176" s="48">
        <f t="shared" si="223"/>
        <v>3.3333333333333335</v>
      </c>
      <c r="K176" s="48">
        <f t="shared" si="224"/>
        <v>4.25</v>
      </c>
      <c r="L176" s="48">
        <f t="shared" si="225"/>
        <v>4.0999999999999996</v>
      </c>
      <c r="M176" s="49">
        <f t="shared" si="226"/>
        <v>7.5</v>
      </c>
      <c r="N176" s="49">
        <f t="shared" si="227"/>
        <v>11.25</v>
      </c>
      <c r="O176" s="66">
        <f t="shared" si="206"/>
        <v>1.875</v>
      </c>
      <c r="P176" s="50">
        <f t="shared" si="228"/>
        <v>37.308333333333337</v>
      </c>
      <c r="Q176" s="42"/>
      <c r="R176" s="33">
        <f t="shared" si="229"/>
        <v>0</v>
      </c>
    </row>
    <row r="177" spans="1:34" ht="14.5" x14ac:dyDescent="0.35">
      <c r="A177" s="17" t="s">
        <v>506</v>
      </c>
      <c r="B177" s="9" t="s">
        <v>507</v>
      </c>
      <c r="C177" s="25" t="s">
        <v>177</v>
      </c>
      <c r="D177" s="25" t="s">
        <v>508</v>
      </c>
      <c r="E177" s="53" t="s">
        <v>156</v>
      </c>
      <c r="F177" s="52"/>
      <c r="G177" s="52"/>
      <c r="H177" s="52"/>
      <c r="I177" s="48">
        <v>5</v>
      </c>
      <c r="J177" s="48">
        <f t="shared" ref="J177" si="230">I177/3*2</f>
        <v>3.3333333333333335</v>
      </c>
      <c r="K177" s="48">
        <f t="shared" ref="K177" si="231">I177*0.85</f>
        <v>4.25</v>
      </c>
      <c r="L177" s="48">
        <f t="shared" ref="L177" si="232">I177*0.82</f>
        <v>4.0999999999999996</v>
      </c>
      <c r="M177" s="49">
        <f t="shared" ref="M177" si="233">O177*4</f>
        <v>7.5</v>
      </c>
      <c r="N177" s="49">
        <f t="shared" ref="N177" si="234">O177*6</f>
        <v>11.25</v>
      </c>
      <c r="O177" s="66">
        <f t="shared" si="206"/>
        <v>1.875</v>
      </c>
      <c r="P177" s="50">
        <f t="shared" ref="P177" si="235">SUM(I177:O177)</f>
        <v>37.308333333333337</v>
      </c>
      <c r="Q177" s="42"/>
      <c r="R177" s="33">
        <f t="shared" si="229"/>
        <v>0</v>
      </c>
    </row>
    <row r="178" spans="1:34" ht="26.5" x14ac:dyDescent="0.35">
      <c r="A178" s="17" t="s">
        <v>509</v>
      </c>
      <c r="B178" s="9" t="s">
        <v>510</v>
      </c>
      <c r="C178" s="25" t="s">
        <v>82</v>
      </c>
      <c r="D178" s="25">
        <v>70150</v>
      </c>
      <c r="E178" s="53" t="s">
        <v>26</v>
      </c>
      <c r="F178" s="52"/>
      <c r="G178" s="52"/>
      <c r="H178" s="52"/>
      <c r="I178" s="48">
        <v>5</v>
      </c>
      <c r="J178" s="48">
        <f t="shared" ref="J178:J180" si="236">I178/3*2</f>
        <v>3.3333333333333335</v>
      </c>
      <c r="K178" s="48">
        <f t="shared" ref="K178:K180" si="237">I178*0.85</f>
        <v>4.25</v>
      </c>
      <c r="L178" s="48">
        <f t="shared" ref="L178:L180" si="238">I178*0.82</f>
        <v>4.0999999999999996</v>
      </c>
      <c r="M178" s="49">
        <f t="shared" ref="M178:M180" si="239">O178*4</f>
        <v>7.5</v>
      </c>
      <c r="N178" s="49">
        <f t="shared" ref="N178:N180" si="240">O178*6</f>
        <v>11.25</v>
      </c>
      <c r="O178" s="66">
        <f t="shared" si="206"/>
        <v>1.875</v>
      </c>
      <c r="P178" s="50">
        <f t="shared" ref="P178:P180" si="241">SUM(I178:O178)</f>
        <v>37.308333333333337</v>
      </c>
      <c r="Q178" s="42"/>
      <c r="R178" s="33">
        <f t="shared" si="229"/>
        <v>0</v>
      </c>
    </row>
    <row r="179" spans="1:34" ht="14.5" x14ac:dyDescent="0.35">
      <c r="A179" s="17" t="s">
        <v>511</v>
      </c>
      <c r="B179" s="9" t="s">
        <v>512</v>
      </c>
      <c r="C179" s="25" t="s">
        <v>513</v>
      </c>
      <c r="D179" s="25">
        <v>9073</v>
      </c>
      <c r="E179" s="53" t="s">
        <v>514</v>
      </c>
      <c r="F179" s="52"/>
      <c r="G179" s="52"/>
      <c r="H179" s="52"/>
      <c r="I179" s="48">
        <v>5</v>
      </c>
      <c r="J179" s="48">
        <f t="shared" si="236"/>
        <v>3.3333333333333335</v>
      </c>
      <c r="K179" s="48">
        <f t="shared" si="237"/>
        <v>4.25</v>
      </c>
      <c r="L179" s="48">
        <f t="shared" si="238"/>
        <v>4.0999999999999996</v>
      </c>
      <c r="M179" s="49">
        <f t="shared" si="239"/>
        <v>7.5</v>
      </c>
      <c r="N179" s="49">
        <f t="shared" si="240"/>
        <v>11.25</v>
      </c>
      <c r="O179" s="66">
        <f t="shared" si="206"/>
        <v>1.875</v>
      </c>
      <c r="P179" s="50">
        <f t="shared" si="241"/>
        <v>37.308333333333337</v>
      </c>
      <c r="Q179" s="42"/>
      <c r="R179" s="33">
        <f t="shared" si="229"/>
        <v>0</v>
      </c>
    </row>
    <row r="180" spans="1:34" ht="14.5" x14ac:dyDescent="0.35">
      <c r="A180" s="17" t="s">
        <v>515</v>
      </c>
      <c r="B180" s="9" t="s">
        <v>516</v>
      </c>
      <c r="C180" s="9" t="s">
        <v>517</v>
      </c>
      <c r="D180" s="25">
        <v>418193800</v>
      </c>
      <c r="E180" s="53" t="s">
        <v>518</v>
      </c>
      <c r="F180" s="52"/>
      <c r="G180" s="52"/>
      <c r="H180" s="52"/>
      <c r="I180" s="48">
        <v>5</v>
      </c>
      <c r="J180" s="48">
        <f t="shared" si="236"/>
        <v>3.3333333333333335</v>
      </c>
      <c r="K180" s="48">
        <f t="shared" si="237"/>
        <v>4.25</v>
      </c>
      <c r="L180" s="48">
        <f t="shared" si="238"/>
        <v>4.0999999999999996</v>
      </c>
      <c r="M180" s="49">
        <f t="shared" si="239"/>
        <v>7.5</v>
      </c>
      <c r="N180" s="49">
        <f t="shared" si="240"/>
        <v>11.25</v>
      </c>
      <c r="O180" s="66">
        <f t="shared" si="206"/>
        <v>1.875</v>
      </c>
      <c r="P180" s="50">
        <f t="shared" si="241"/>
        <v>37.308333333333337</v>
      </c>
      <c r="Q180" s="42"/>
      <c r="R180" s="33">
        <f t="shared" ref="R180" si="242">P180*Q180</f>
        <v>0</v>
      </c>
      <c r="S180" s="46">
        <f>SUM(R161:R180)</f>
        <v>0</v>
      </c>
    </row>
    <row r="181" spans="1:34" ht="14.5" x14ac:dyDescent="0.35">
      <c r="A181" s="18"/>
      <c r="B181" s="3"/>
      <c r="C181" s="3"/>
      <c r="D181" s="3"/>
      <c r="E181" s="55"/>
      <c r="F181" s="55"/>
      <c r="G181" s="55"/>
      <c r="H181" s="55"/>
      <c r="I181" s="11"/>
      <c r="J181" s="11"/>
      <c r="K181" s="11"/>
      <c r="L181" s="11"/>
      <c r="M181" s="11"/>
      <c r="N181" s="11"/>
      <c r="O181" s="11"/>
      <c r="P181" s="11"/>
      <c r="Q181" s="34"/>
      <c r="R181" s="34"/>
      <c r="S181" s="4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21" x14ac:dyDescent="0.5">
      <c r="A182" s="114" t="s">
        <v>519</v>
      </c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6"/>
      <c r="S182" s="43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4.5" x14ac:dyDescent="0.35">
      <c r="A183" s="16" t="s">
        <v>520</v>
      </c>
      <c r="B183" s="7" t="s">
        <v>521</v>
      </c>
      <c r="C183" s="25" t="s">
        <v>501</v>
      </c>
      <c r="D183" s="27" t="s">
        <v>522</v>
      </c>
      <c r="E183" s="52" t="s">
        <v>523</v>
      </c>
      <c r="F183" s="52"/>
      <c r="G183" s="52"/>
      <c r="H183" s="52"/>
      <c r="I183" s="48">
        <v>200</v>
      </c>
      <c r="J183" s="48">
        <f t="shared" ref="J183:J191" si="243">I183/3*2</f>
        <v>133.33333333333334</v>
      </c>
      <c r="K183" s="48">
        <f t="shared" ref="K183:K191" si="244">I183*0.85</f>
        <v>170</v>
      </c>
      <c r="L183" s="48">
        <f t="shared" ref="L183:L191" si="245">I183*0.82</f>
        <v>164</v>
      </c>
      <c r="M183" s="49">
        <f t="shared" ref="M183:M191" si="246">O183*4</f>
        <v>300</v>
      </c>
      <c r="N183" s="49">
        <f t="shared" ref="N183:N191" si="247">O183*6</f>
        <v>450</v>
      </c>
      <c r="O183" s="66">
        <f t="shared" ref="O183:O191" si="248">I183*0.375</f>
        <v>75</v>
      </c>
      <c r="P183" s="50">
        <f t="shared" ref="P183:P191" si="249">SUM(I183:O183)</f>
        <v>1492.3333333333335</v>
      </c>
      <c r="Q183" s="42"/>
      <c r="R183" s="33">
        <f t="shared" ref="R183:R191" si="250">P183*Q183</f>
        <v>0</v>
      </c>
    </row>
    <row r="184" spans="1:34" ht="14.5" x14ac:dyDescent="0.35">
      <c r="A184" s="16" t="s">
        <v>524</v>
      </c>
      <c r="B184" s="9" t="s">
        <v>525</v>
      </c>
      <c r="C184" s="25" t="s">
        <v>501</v>
      </c>
      <c r="D184" s="27" t="s">
        <v>526</v>
      </c>
      <c r="E184" s="52" t="s">
        <v>527</v>
      </c>
      <c r="F184" s="52"/>
      <c r="G184" s="52"/>
      <c r="H184" s="52"/>
      <c r="I184" s="48">
        <v>200</v>
      </c>
      <c r="J184" s="48">
        <f t="shared" si="243"/>
        <v>133.33333333333334</v>
      </c>
      <c r="K184" s="48">
        <f t="shared" si="244"/>
        <v>170</v>
      </c>
      <c r="L184" s="48">
        <f t="shared" si="245"/>
        <v>164</v>
      </c>
      <c r="M184" s="49">
        <f t="shared" si="246"/>
        <v>300</v>
      </c>
      <c r="N184" s="49">
        <f t="shared" si="247"/>
        <v>450</v>
      </c>
      <c r="O184" s="66">
        <f t="shared" si="248"/>
        <v>75</v>
      </c>
      <c r="P184" s="50">
        <f t="shared" si="249"/>
        <v>1492.3333333333335</v>
      </c>
      <c r="Q184" s="41"/>
      <c r="R184" s="33">
        <f t="shared" si="250"/>
        <v>0</v>
      </c>
    </row>
    <row r="185" spans="1:34" ht="14.5" x14ac:dyDescent="0.35">
      <c r="A185" s="16" t="s">
        <v>528</v>
      </c>
      <c r="B185" s="9" t="s">
        <v>529</v>
      </c>
      <c r="C185" s="25" t="s">
        <v>530</v>
      </c>
      <c r="D185" s="27" t="s">
        <v>531</v>
      </c>
      <c r="E185" s="52" t="s">
        <v>527</v>
      </c>
      <c r="F185" s="52"/>
      <c r="G185" s="52"/>
      <c r="H185" s="52"/>
      <c r="I185" s="48">
        <v>200</v>
      </c>
      <c r="J185" s="48">
        <f t="shared" si="243"/>
        <v>133.33333333333334</v>
      </c>
      <c r="K185" s="48">
        <f t="shared" si="244"/>
        <v>170</v>
      </c>
      <c r="L185" s="48">
        <f t="shared" si="245"/>
        <v>164</v>
      </c>
      <c r="M185" s="49">
        <f t="shared" si="246"/>
        <v>300</v>
      </c>
      <c r="N185" s="49">
        <f t="shared" si="247"/>
        <v>450</v>
      </c>
      <c r="O185" s="66">
        <f t="shared" si="248"/>
        <v>75</v>
      </c>
      <c r="P185" s="50">
        <f t="shared" si="249"/>
        <v>1492.3333333333335</v>
      </c>
      <c r="Q185" s="41"/>
      <c r="R185" s="33">
        <f t="shared" si="250"/>
        <v>0</v>
      </c>
    </row>
    <row r="186" spans="1:34" ht="26.5" x14ac:dyDescent="0.35">
      <c r="A186" s="16" t="s">
        <v>532</v>
      </c>
      <c r="B186" s="9" t="s">
        <v>533</v>
      </c>
      <c r="C186" s="27" t="s">
        <v>534</v>
      </c>
      <c r="D186" s="25">
        <v>5150008202</v>
      </c>
      <c r="E186" s="53" t="s">
        <v>535</v>
      </c>
      <c r="F186" s="52"/>
      <c r="G186" s="52"/>
      <c r="H186" s="52"/>
      <c r="I186" s="48">
        <v>10</v>
      </c>
      <c r="J186" s="48">
        <f t="shared" si="243"/>
        <v>6.666666666666667</v>
      </c>
      <c r="K186" s="48">
        <f t="shared" si="244"/>
        <v>8.5</v>
      </c>
      <c r="L186" s="48">
        <f t="shared" si="245"/>
        <v>8.1999999999999993</v>
      </c>
      <c r="M186" s="49">
        <f t="shared" si="246"/>
        <v>15</v>
      </c>
      <c r="N186" s="49">
        <f t="shared" si="247"/>
        <v>22.5</v>
      </c>
      <c r="O186" s="66">
        <f t="shared" si="248"/>
        <v>3.75</v>
      </c>
      <c r="P186" s="50">
        <f t="shared" si="249"/>
        <v>74.616666666666674</v>
      </c>
      <c r="Q186" s="41"/>
      <c r="R186" s="33">
        <f t="shared" si="250"/>
        <v>0</v>
      </c>
    </row>
    <row r="187" spans="1:34" ht="14.5" x14ac:dyDescent="0.35">
      <c r="A187" s="16" t="s">
        <v>536</v>
      </c>
      <c r="B187" s="9" t="s">
        <v>537</v>
      </c>
      <c r="C187" s="25" t="s">
        <v>177</v>
      </c>
      <c r="D187" s="25" t="s">
        <v>538</v>
      </c>
      <c r="E187" s="53" t="s">
        <v>539</v>
      </c>
      <c r="F187" s="52"/>
      <c r="G187" s="52"/>
      <c r="H187" s="52"/>
      <c r="I187" s="48">
        <v>10</v>
      </c>
      <c r="J187" s="48">
        <f t="shared" si="243"/>
        <v>6.666666666666667</v>
      </c>
      <c r="K187" s="48">
        <f t="shared" si="244"/>
        <v>8.5</v>
      </c>
      <c r="L187" s="48">
        <f t="shared" si="245"/>
        <v>8.1999999999999993</v>
      </c>
      <c r="M187" s="49">
        <f t="shared" si="246"/>
        <v>15</v>
      </c>
      <c r="N187" s="49">
        <f t="shared" si="247"/>
        <v>22.5</v>
      </c>
      <c r="O187" s="66">
        <f t="shared" si="248"/>
        <v>3.75</v>
      </c>
      <c r="P187" s="50">
        <f t="shared" si="249"/>
        <v>74.616666666666674</v>
      </c>
      <c r="Q187" s="41"/>
      <c r="R187" s="33">
        <f t="shared" si="250"/>
        <v>0</v>
      </c>
    </row>
    <row r="188" spans="1:34" ht="26.5" x14ac:dyDescent="0.35">
      <c r="A188" s="16" t="s">
        <v>540</v>
      </c>
      <c r="B188" s="9" t="s">
        <v>541</v>
      </c>
      <c r="C188" s="25" t="s">
        <v>82</v>
      </c>
      <c r="D188" s="71">
        <v>716037215705</v>
      </c>
      <c r="E188" s="53" t="s">
        <v>542</v>
      </c>
      <c r="F188" s="52"/>
      <c r="G188" s="52"/>
      <c r="H188" s="52"/>
      <c r="I188" s="48">
        <v>5</v>
      </c>
      <c r="J188" s="48">
        <f t="shared" si="243"/>
        <v>3.3333333333333335</v>
      </c>
      <c r="K188" s="48">
        <f t="shared" si="244"/>
        <v>4.25</v>
      </c>
      <c r="L188" s="48">
        <f t="shared" si="245"/>
        <v>4.0999999999999996</v>
      </c>
      <c r="M188" s="49">
        <f t="shared" si="246"/>
        <v>7.5</v>
      </c>
      <c r="N188" s="49">
        <f t="shared" si="247"/>
        <v>11.25</v>
      </c>
      <c r="O188" s="66">
        <f t="shared" si="248"/>
        <v>1.875</v>
      </c>
      <c r="P188" s="50">
        <f t="shared" si="249"/>
        <v>37.308333333333337</v>
      </c>
      <c r="Q188" s="41"/>
      <c r="R188" s="33">
        <f t="shared" si="250"/>
        <v>0</v>
      </c>
    </row>
    <row r="189" spans="1:34" ht="26.5" x14ac:dyDescent="0.35">
      <c r="A189" s="16" t="s">
        <v>543</v>
      </c>
      <c r="B189" s="9" t="s">
        <v>544</v>
      </c>
      <c r="C189" s="25" t="s">
        <v>82</v>
      </c>
      <c r="D189" s="71">
        <v>10013000530504</v>
      </c>
      <c r="E189" s="53" t="s">
        <v>545</v>
      </c>
      <c r="F189" s="52"/>
      <c r="G189" s="52"/>
      <c r="H189" s="52"/>
      <c r="I189" s="48">
        <v>5</v>
      </c>
      <c r="J189" s="48">
        <f t="shared" si="243"/>
        <v>3.3333333333333335</v>
      </c>
      <c r="K189" s="48">
        <f t="shared" si="244"/>
        <v>4.25</v>
      </c>
      <c r="L189" s="48">
        <f t="shared" si="245"/>
        <v>4.0999999999999996</v>
      </c>
      <c r="M189" s="49">
        <f t="shared" si="246"/>
        <v>7.5</v>
      </c>
      <c r="N189" s="49">
        <f t="shared" si="247"/>
        <v>11.25</v>
      </c>
      <c r="O189" s="66">
        <f t="shared" si="248"/>
        <v>1.875</v>
      </c>
      <c r="P189" s="50">
        <f t="shared" si="249"/>
        <v>37.308333333333337</v>
      </c>
      <c r="Q189" s="41"/>
      <c r="R189" s="33">
        <f t="shared" si="250"/>
        <v>0</v>
      </c>
    </row>
    <row r="190" spans="1:34" ht="14.5" x14ac:dyDescent="0.35">
      <c r="A190" s="16" t="s">
        <v>546</v>
      </c>
      <c r="B190" s="9" t="s">
        <v>547</v>
      </c>
      <c r="C190" s="27" t="s">
        <v>548</v>
      </c>
      <c r="D190" s="71">
        <v>85405</v>
      </c>
      <c r="E190" s="53" t="s">
        <v>549</v>
      </c>
      <c r="F190" s="52"/>
      <c r="G190" s="52"/>
      <c r="H190" s="52"/>
      <c r="I190" s="48">
        <v>5</v>
      </c>
      <c r="J190" s="48">
        <f t="shared" si="243"/>
        <v>3.3333333333333335</v>
      </c>
      <c r="K190" s="48">
        <f t="shared" si="244"/>
        <v>4.25</v>
      </c>
      <c r="L190" s="48">
        <f t="shared" si="245"/>
        <v>4.0999999999999996</v>
      </c>
      <c r="M190" s="49">
        <f t="shared" si="246"/>
        <v>7.5</v>
      </c>
      <c r="N190" s="49">
        <f t="shared" si="247"/>
        <v>11.25</v>
      </c>
      <c r="O190" s="66">
        <f t="shared" si="248"/>
        <v>1.875</v>
      </c>
      <c r="P190" s="50">
        <f t="shared" si="249"/>
        <v>37.308333333333337</v>
      </c>
      <c r="Q190" s="41"/>
      <c r="R190" s="33">
        <f t="shared" si="250"/>
        <v>0</v>
      </c>
    </row>
    <row r="191" spans="1:34" ht="26.5" x14ac:dyDescent="0.35">
      <c r="A191" s="16" t="s">
        <v>550</v>
      </c>
      <c r="B191" s="9" t="s">
        <v>551</v>
      </c>
      <c r="C191" s="27" t="s">
        <v>534</v>
      </c>
      <c r="D191" s="9">
        <v>5150060504</v>
      </c>
      <c r="E191" s="53" t="s">
        <v>552</v>
      </c>
      <c r="F191" s="52"/>
      <c r="G191" s="52"/>
      <c r="H191" s="52"/>
      <c r="I191" s="48">
        <v>300</v>
      </c>
      <c r="J191" s="48">
        <f t="shared" si="243"/>
        <v>200</v>
      </c>
      <c r="K191" s="48">
        <f t="shared" si="244"/>
        <v>255</v>
      </c>
      <c r="L191" s="48">
        <f t="shared" si="245"/>
        <v>245.99999999999997</v>
      </c>
      <c r="M191" s="49">
        <f t="shared" si="246"/>
        <v>450</v>
      </c>
      <c r="N191" s="49">
        <f t="shared" si="247"/>
        <v>675</v>
      </c>
      <c r="O191" s="66">
        <f t="shared" si="248"/>
        <v>112.5</v>
      </c>
      <c r="P191" s="50">
        <f t="shared" si="249"/>
        <v>2238.5</v>
      </c>
      <c r="Q191" s="41"/>
      <c r="R191" s="33">
        <f t="shared" si="250"/>
        <v>0</v>
      </c>
      <c r="S191" s="46">
        <f>SUM(R183:R191)</f>
        <v>0</v>
      </c>
    </row>
    <row r="192" spans="1:34" ht="14.5" x14ac:dyDescent="0.35">
      <c r="A192" s="16"/>
      <c r="B192" s="9"/>
      <c r="C192" s="27"/>
      <c r="D192" s="9"/>
      <c r="E192" s="53"/>
      <c r="F192" s="52"/>
      <c r="G192" s="52"/>
      <c r="H192" s="52"/>
      <c r="I192" s="48"/>
      <c r="J192" s="48"/>
      <c r="K192" s="48"/>
      <c r="L192" s="48"/>
      <c r="M192" s="74"/>
      <c r="N192" s="74"/>
      <c r="O192" s="66"/>
      <c r="P192" s="50"/>
      <c r="Q192" s="41"/>
      <c r="R192" s="33"/>
    </row>
    <row r="193" spans="1:34" ht="21" customHeight="1" x14ac:dyDescent="0.5">
      <c r="A193" s="108" t="s">
        <v>553</v>
      </c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10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</row>
    <row r="194" spans="1:34" ht="14.5" x14ac:dyDescent="0.35">
      <c r="A194" s="82">
        <v>1401</v>
      </c>
      <c r="B194" s="83" t="s">
        <v>554</v>
      </c>
      <c r="C194" s="85" t="s">
        <v>555</v>
      </c>
      <c r="D194" s="85"/>
      <c r="E194" s="85" t="s">
        <v>556</v>
      </c>
      <c r="F194" s="85"/>
      <c r="G194" s="85"/>
      <c r="H194" s="85"/>
      <c r="I194" s="83">
        <v>6</v>
      </c>
      <c r="J194" s="84">
        <v>4</v>
      </c>
      <c r="K194" s="84">
        <v>5</v>
      </c>
      <c r="L194" s="84">
        <v>5</v>
      </c>
      <c r="M194" s="85">
        <v>12</v>
      </c>
      <c r="N194" s="85">
        <v>18</v>
      </c>
      <c r="O194" s="85">
        <v>3</v>
      </c>
      <c r="P194" s="50">
        <f t="shared" ref="P194:P200" si="251">SUM(I194:O194)</f>
        <v>53</v>
      </c>
      <c r="Q194" s="98"/>
      <c r="R194" s="33">
        <f t="shared" ref="R194:R200" si="252">P194*Q194</f>
        <v>0</v>
      </c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</row>
    <row r="195" spans="1:34" ht="14.5" x14ac:dyDescent="0.35">
      <c r="A195" s="87">
        <v>1402</v>
      </c>
      <c r="B195" s="89" t="s">
        <v>557</v>
      </c>
      <c r="C195" s="90" t="s">
        <v>558</v>
      </c>
      <c r="D195" s="90"/>
      <c r="E195" s="90" t="s">
        <v>559</v>
      </c>
      <c r="F195" s="90"/>
      <c r="G195" s="90"/>
      <c r="H195" s="90"/>
      <c r="I195" s="89">
        <v>6</v>
      </c>
      <c r="J195" s="84">
        <v>4</v>
      </c>
      <c r="K195" s="84">
        <v>5</v>
      </c>
      <c r="L195" s="84">
        <v>5</v>
      </c>
      <c r="M195" s="90">
        <v>12</v>
      </c>
      <c r="N195" s="90">
        <v>18</v>
      </c>
      <c r="O195" s="90">
        <v>3</v>
      </c>
      <c r="P195" s="50">
        <f t="shared" si="251"/>
        <v>53</v>
      </c>
      <c r="Q195" s="99"/>
      <c r="R195" s="33">
        <f t="shared" si="252"/>
        <v>0</v>
      </c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</row>
    <row r="196" spans="1:34" ht="14.5" x14ac:dyDescent="0.35">
      <c r="A196" s="87">
        <v>1403</v>
      </c>
      <c r="B196" s="89" t="s">
        <v>560</v>
      </c>
      <c r="C196" s="90" t="s">
        <v>558</v>
      </c>
      <c r="D196" s="90"/>
      <c r="E196" s="90" t="s">
        <v>561</v>
      </c>
      <c r="F196" s="90"/>
      <c r="G196" s="90"/>
      <c r="H196" s="90"/>
      <c r="I196" s="89">
        <v>6</v>
      </c>
      <c r="J196" s="84">
        <v>4</v>
      </c>
      <c r="K196" s="84">
        <v>5</v>
      </c>
      <c r="L196" s="84">
        <v>5</v>
      </c>
      <c r="M196" s="90">
        <v>12</v>
      </c>
      <c r="N196" s="90">
        <v>18</v>
      </c>
      <c r="O196" s="90">
        <v>3</v>
      </c>
      <c r="P196" s="50">
        <f t="shared" si="251"/>
        <v>53</v>
      </c>
      <c r="Q196" s="99"/>
      <c r="R196" s="33">
        <f t="shared" si="252"/>
        <v>0</v>
      </c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</row>
    <row r="197" spans="1:34" ht="14.5" x14ac:dyDescent="0.35">
      <c r="A197" s="87">
        <v>1405</v>
      </c>
      <c r="B197" s="89" t="s">
        <v>562</v>
      </c>
      <c r="C197" s="90" t="s">
        <v>558</v>
      </c>
      <c r="D197" s="90"/>
      <c r="E197" s="90" t="s">
        <v>563</v>
      </c>
      <c r="F197" s="90"/>
      <c r="G197" s="90"/>
      <c r="H197" s="90"/>
      <c r="I197" s="89">
        <v>6</v>
      </c>
      <c r="J197" s="84">
        <v>4</v>
      </c>
      <c r="K197" s="84">
        <v>5</v>
      </c>
      <c r="L197" s="84">
        <v>5</v>
      </c>
      <c r="M197" s="90">
        <v>12</v>
      </c>
      <c r="N197" s="90">
        <v>18</v>
      </c>
      <c r="O197" s="90">
        <v>3</v>
      </c>
      <c r="P197" s="50">
        <f t="shared" si="251"/>
        <v>53</v>
      </c>
      <c r="Q197" s="99"/>
      <c r="R197" s="33">
        <f t="shared" si="252"/>
        <v>0</v>
      </c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</row>
    <row r="198" spans="1:34" ht="14.5" x14ac:dyDescent="0.35">
      <c r="A198" s="87">
        <v>1406</v>
      </c>
      <c r="B198" s="89" t="s">
        <v>564</v>
      </c>
      <c r="C198" s="90" t="s">
        <v>558</v>
      </c>
      <c r="D198" s="90"/>
      <c r="E198" s="90" t="s">
        <v>563</v>
      </c>
      <c r="F198" s="90"/>
      <c r="G198" s="90"/>
      <c r="H198" s="90"/>
      <c r="I198" s="89">
        <v>6</v>
      </c>
      <c r="J198" s="84">
        <v>4</v>
      </c>
      <c r="K198" s="84">
        <v>5</v>
      </c>
      <c r="L198" s="84">
        <v>5</v>
      </c>
      <c r="M198" s="90">
        <v>12</v>
      </c>
      <c r="N198" s="90">
        <v>18</v>
      </c>
      <c r="O198" s="90">
        <v>3</v>
      </c>
      <c r="P198" s="50">
        <f t="shared" si="251"/>
        <v>53</v>
      </c>
      <c r="Q198" s="99"/>
      <c r="R198" s="33">
        <f t="shared" si="252"/>
        <v>0</v>
      </c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</row>
    <row r="199" spans="1:34" ht="14.5" x14ac:dyDescent="0.35">
      <c r="A199" s="87">
        <v>1407</v>
      </c>
      <c r="B199" s="89" t="s">
        <v>565</v>
      </c>
      <c r="C199" s="90" t="s">
        <v>558</v>
      </c>
      <c r="D199" s="90"/>
      <c r="E199" s="90" t="s">
        <v>563</v>
      </c>
      <c r="F199" s="90"/>
      <c r="G199" s="90"/>
      <c r="H199" s="90"/>
      <c r="I199" s="89">
        <v>6</v>
      </c>
      <c r="J199" s="84">
        <v>4</v>
      </c>
      <c r="K199" s="84">
        <v>5</v>
      </c>
      <c r="L199" s="84">
        <v>5</v>
      </c>
      <c r="M199" s="90">
        <v>12</v>
      </c>
      <c r="N199" s="90">
        <v>18</v>
      </c>
      <c r="O199" s="90">
        <v>3</v>
      </c>
      <c r="P199" s="50">
        <f t="shared" si="251"/>
        <v>53</v>
      </c>
      <c r="Q199" s="99"/>
      <c r="R199" s="33">
        <f t="shared" si="252"/>
        <v>0</v>
      </c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</row>
    <row r="200" spans="1:34" ht="14.5" x14ac:dyDescent="0.35">
      <c r="A200" s="87">
        <v>1408</v>
      </c>
      <c r="B200" s="77" t="s">
        <v>566</v>
      </c>
      <c r="C200" s="77" t="s">
        <v>558</v>
      </c>
      <c r="D200" s="78" t="s">
        <v>567</v>
      </c>
      <c r="E200" s="92" t="s">
        <v>563</v>
      </c>
      <c r="F200" s="105"/>
      <c r="G200" s="105"/>
      <c r="H200" s="105"/>
      <c r="I200" s="89">
        <v>6</v>
      </c>
      <c r="J200" s="84">
        <v>4</v>
      </c>
      <c r="K200" s="84">
        <v>5</v>
      </c>
      <c r="L200" s="84">
        <v>5</v>
      </c>
      <c r="M200" s="90">
        <v>12</v>
      </c>
      <c r="N200" s="90">
        <v>18</v>
      </c>
      <c r="O200" s="90">
        <v>3</v>
      </c>
      <c r="P200" s="50">
        <f t="shared" si="251"/>
        <v>53</v>
      </c>
      <c r="Q200" s="100"/>
      <c r="R200" s="33">
        <f t="shared" si="252"/>
        <v>0</v>
      </c>
      <c r="S200" s="97">
        <f>SUM(R194:R200)</f>
        <v>0</v>
      </c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</row>
    <row r="201" spans="1:34" ht="14.5" x14ac:dyDescent="0.35">
      <c r="A201" s="93" t="s">
        <v>567</v>
      </c>
      <c r="B201" s="79" t="s">
        <v>567</v>
      </c>
      <c r="C201" s="79" t="s">
        <v>567</v>
      </c>
      <c r="D201" s="80" t="s">
        <v>567</v>
      </c>
      <c r="E201" s="94" t="s">
        <v>567</v>
      </c>
      <c r="F201" s="106"/>
      <c r="G201" s="106"/>
      <c r="H201" s="106"/>
      <c r="I201" s="89" t="s">
        <v>567</v>
      </c>
      <c r="J201" s="90" t="s">
        <v>567</v>
      </c>
      <c r="K201" s="90" t="s">
        <v>567</v>
      </c>
      <c r="L201" s="90" t="s">
        <v>567</v>
      </c>
      <c r="M201" s="90" t="s">
        <v>567</v>
      </c>
      <c r="N201" s="90" t="s">
        <v>567</v>
      </c>
      <c r="O201" s="90" t="s">
        <v>567</v>
      </c>
      <c r="P201" s="95" t="s">
        <v>567</v>
      </c>
      <c r="Q201" s="95"/>
      <c r="R201" s="95" t="s">
        <v>567</v>
      </c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</row>
    <row r="202" spans="1:34" ht="21" customHeight="1" x14ac:dyDescent="0.35">
      <c r="A202" s="111" t="s">
        <v>568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3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</row>
    <row r="203" spans="1:34" ht="14.5" x14ac:dyDescent="0.35">
      <c r="A203" s="82">
        <v>1501</v>
      </c>
      <c r="B203" s="75" t="s">
        <v>569</v>
      </c>
      <c r="C203" s="75" t="s">
        <v>570</v>
      </c>
      <c r="D203" s="76" t="s">
        <v>567</v>
      </c>
      <c r="E203" s="88" t="s">
        <v>571</v>
      </c>
      <c r="F203" s="107"/>
      <c r="G203" s="107"/>
      <c r="H203" s="107"/>
      <c r="I203" s="83">
        <v>10</v>
      </c>
      <c r="J203" s="84">
        <v>7</v>
      </c>
      <c r="K203" s="84">
        <v>9</v>
      </c>
      <c r="L203" s="84">
        <v>8</v>
      </c>
      <c r="M203" s="85">
        <v>36</v>
      </c>
      <c r="N203" s="85">
        <v>54</v>
      </c>
      <c r="O203" s="85">
        <v>9</v>
      </c>
      <c r="P203" s="50">
        <f t="shared" ref="P203:P231" si="253">SUM(I203:O203)</f>
        <v>133</v>
      </c>
      <c r="Q203" s="86"/>
      <c r="R203" s="33">
        <f t="shared" ref="R203:R231" si="254">P203*Q203</f>
        <v>0</v>
      </c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</row>
    <row r="204" spans="1:34" ht="14.5" x14ac:dyDescent="0.35">
      <c r="A204" s="87">
        <v>1502</v>
      </c>
      <c r="B204" s="77" t="s">
        <v>572</v>
      </c>
      <c r="C204" s="77" t="s">
        <v>573</v>
      </c>
      <c r="D204" s="78" t="s">
        <v>567</v>
      </c>
      <c r="E204" s="92" t="s">
        <v>574</v>
      </c>
      <c r="F204" s="105"/>
      <c r="G204" s="105"/>
      <c r="H204" s="105"/>
      <c r="I204" s="89">
        <v>400</v>
      </c>
      <c r="J204" s="84">
        <v>267</v>
      </c>
      <c r="K204" s="84">
        <v>340</v>
      </c>
      <c r="L204" s="84">
        <v>328</v>
      </c>
      <c r="M204" s="90">
        <v>720</v>
      </c>
      <c r="N204" s="90">
        <v>1080</v>
      </c>
      <c r="O204" s="90">
        <v>180</v>
      </c>
      <c r="P204" s="50">
        <f t="shared" si="253"/>
        <v>3315</v>
      </c>
      <c r="Q204" s="91"/>
      <c r="R204" s="33">
        <f t="shared" si="254"/>
        <v>0</v>
      </c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</row>
    <row r="205" spans="1:34" ht="14.5" x14ac:dyDescent="0.35">
      <c r="A205" s="87">
        <v>1503</v>
      </c>
      <c r="B205" s="75" t="s">
        <v>575</v>
      </c>
      <c r="C205" s="75" t="s">
        <v>576</v>
      </c>
      <c r="D205" s="76" t="s">
        <v>567</v>
      </c>
      <c r="E205" s="88" t="s">
        <v>577</v>
      </c>
      <c r="F205" s="107"/>
      <c r="G205" s="107"/>
      <c r="H205" s="107"/>
      <c r="I205" s="89">
        <v>80</v>
      </c>
      <c r="J205" s="84">
        <v>53</v>
      </c>
      <c r="K205" s="84">
        <v>68</v>
      </c>
      <c r="L205" s="84">
        <v>66</v>
      </c>
      <c r="M205" s="90">
        <v>108</v>
      </c>
      <c r="N205" s="90">
        <v>162</v>
      </c>
      <c r="O205" s="90">
        <v>27</v>
      </c>
      <c r="P205" s="50">
        <f t="shared" si="253"/>
        <v>564</v>
      </c>
      <c r="Q205" s="91"/>
      <c r="R205" s="33">
        <f t="shared" si="254"/>
        <v>0</v>
      </c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</row>
    <row r="206" spans="1:34" ht="14.5" x14ac:dyDescent="0.35">
      <c r="A206" s="87">
        <v>1504</v>
      </c>
      <c r="B206" s="75" t="s">
        <v>578</v>
      </c>
      <c r="C206" s="75" t="s">
        <v>576</v>
      </c>
      <c r="D206" s="76" t="s">
        <v>567</v>
      </c>
      <c r="E206" s="88" t="s">
        <v>577</v>
      </c>
      <c r="F206" s="107"/>
      <c r="G206" s="107"/>
      <c r="H206" s="107"/>
      <c r="I206" s="89">
        <v>80</v>
      </c>
      <c r="J206" s="84">
        <v>53</v>
      </c>
      <c r="K206" s="84">
        <v>68</v>
      </c>
      <c r="L206" s="84">
        <v>66</v>
      </c>
      <c r="M206" s="90">
        <v>108</v>
      </c>
      <c r="N206" s="90">
        <v>162</v>
      </c>
      <c r="O206" s="90">
        <v>27</v>
      </c>
      <c r="P206" s="50">
        <f t="shared" si="253"/>
        <v>564</v>
      </c>
      <c r="Q206" s="91"/>
      <c r="R206" s="33">
        <f t="shared" si="254"/>
        <v>0</v>
      </c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</row>
    <row r="207" spans="1:34" ht="26.5" x14ac:dyDescent="0.35">
      <c r="A207" s="87">
        <v>1505</v>
      </c>
      <c r="B207" s="75" t="s">
        <v>579</v>
      </c>
      <c r="C207" s="75" t="s">
        <v>580</v>
      </c>
      <c r="D207" s="76" t="s">
        <v>567</v>
      </c>
      <c r="E207" s="88" t="s">
        <v>581</v>
      </c>
      <c r="F207" s="107"/>
      <c r="G207" s="107"/>
      <c r="H207" s="107"/>
      <c r="I207" s="89">
        <v>5</v>
      </c>
      <c r="J207" s="84">
        <v>3</v>
      </c>
      <c r="K207" s="84">
        <v>4</v>
      </c>
      <c r="L207" s="84">
        <v>4</v>
      </c>
      <c r="M207" s="90">
        <v>12</v>
      </c>
      <c r="N207" s="90">
        <v>18</v>
      </c>
      <c r="O207" s="90">
        <v>3</v>
      </c>
      <c r="P207" s="50">
        <f t="shared" si="253"/>
        <v>49</v>
      </c>
      <c r="Q207" s="91"/>
      <c r="R207" s="33">
        <f t="shared" si="254"/>
        <v>0</v>
      </c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</row>
    <row r="208" spans="1:34" ht="26.5" x14ac:dyDescent="0.35">
      <c r="A208" s="87">
        <v>1506</v>
      </c>
      <c r="B208" s="75" t="s">
        <v>582</v>
      </c>
      <c r="C208" s="75" t="s">
        <v>580</v>
      </c>
      <c r="D208" s="76" t="s">
        <v>567</v>
      </c>
      <c r="E208" s="88" t="s">
        <v>581</v>
      </c>
      <c r="F208" s="107"/>
      <c r="G208" s="107"/>
      <c r="H208" s="107"/>
      <c r="I208" s="89">
        <v>10</v>
      </c>
      <c r="J208" s="84">
        <v>7</v>
      </c>
      <c r="K208" s="84">
        <v>9</v>
      </c>
      <c r="L208" s="84">
        <v>8</v>
      </c>
      <c r="M208" s="90">
        <v>36</v>
      </c>
      <c r="N208" s="90">
        <v>54</v>
      </c>
      <c r="O208" s="90">
        <v>9</v>
      </c>
      <c r="P208" s="50">
        <f t="shared" si="253"/>
        <v>133</v>
      </c>
      <c r="Q208" s="91"/>
      <c r="R208" s="33">
        <f t="shared" si="254"/>
        <v>0</v>
      </c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</row>
    <row r="209" spans="1:34" ht="26.5" x14ac:dyDescent="0.35">
      <c r="A209" s="87">
        <v>1507</v>
      </c>
      <c r="B209" s="75" t="s">
        <v>583</v>
      </c>
      <c r="C209" s="75" t="s">
        <v>580</v>
      </c>
      <c r="D209" s="76" t="s">
        <v>567</v>
      </c>
      <c r="E209" s="88" t="s">
        <v>584</v>
      </c>
      <c r="F209" s="107"/>
      <c r="G209" s="107"/>
      <c r="H209" s="107"/>
      <c r="I209" s="89">
        <v>100</v>
      </c>
      <c r="J209" s="84">
        <v>67</v>
      </c>
      <c r="K209" s="84">
        <v>85</v>
      </c>
      <c r="L209" s="84">
        <v>82</v>
      </c>
      <c r="M209" s="90">
        <v>108</v>
      </c>
      <c r="N209" s="90">
        <v>162</v>
      </c>
      <c r="O209" s="90">
        <v>27</v>
      </c>
      <c r="P209" s="50">
        <f t="shared" si="253"/>
        <v>631</v>
      </c>
      <c r="Q209" s="91"/>
      <c r="R209" s="33">
        <f t="shared" si="254"/>
        <v>0</v>
      </c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</row>
    <row r="210" spans="1:34" ht="26.5" x14ac:dyDescent="0.35">
      <c r="A210" s="87">
        <v>1508</v>
      </c>
      <c r="B210" s="75" t="s">
        <v>585</v>
      </c>
      <c r="C210" s="75" t="s">
        <v>580</v>
      </c>
      <c r="D210" s="76" t="s">
        <v>567</v>
      </c>
      <c r="E210" s="88" t="s">
        <v>584</v>
      </c>
      <c r="F210" s="107"/>
      <c r="G210" s="107"/>
      <c r="H210" s="107"/>
      <c r="I210" s="89">
        <v>100</v>
      </c>
      <c r="J210" s="84">
        <v>67</v>
      </c>
      <c r="K210" s="84">
        <v>85</v>
      </c>
      <c r="L210" s="84">
        <v>82</v>
      </c>
      <c r="M210" s="90">
        <v>108</v>
      </c>
      <c r="N210" s="90">
        <v>162</v>
      </c>
      <c r="O210" s="90">
        <v>27</v>
      </c>
      <c r="P210" s="50">
        <f t="shared" si="253"/>
        <v>631</v>
      </c>
      <c r="Q210" s="91"/>
      <c r="R210" s="33">
        <f t="shared" si="254"/>
        <v>0</v>
      </c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</row>
    <row r="211" spans="1:34" ht="26.5" x14ac:dyDescent="0.35">
      <c r="A211" s="87">
        <v>1509</v>
      </c>
      <c r="B211" s="75" t="s">
        <v>586</v>
      </c>
      <c r="C211" s="75" t="s">
        <v>580</v>
      </c>
      <c r="D211" s="76" t="s">
        <v>567</v>
      </c>
      <c r="E211" s="88" t="s">
        <v>587</v>
      </c>
      <c r="F211" s="107"/>
      <c r="G211" s="107"/>
      <c r="H211" s="107"/>
      <c r="I211" s="89">
        <v>100</v>
      </c>
      <c r="J211" s="84">
        <v>67</v>
      </c>
      <c r="K211" s="84">
        <v>85</v>
      </c>
      <c r="L211" s="84">
        <v>82</v>
      </c>
      <c r="M211" s="90">
        <v>108</v>
      </c>
      <c r="N211" s="90">
        <v>162</v>
      </c>
      <c r="O211" s="90">
        <v>27</v>
      </c>
      <c r="P211" s="50">
        <f t="shared" si="253"/>
        <v>631</v>
      </c>
      <c r="Q211" s="91"/>
      <c r="R211" s="33">
        <f t="shared" si="254"/>
        <v>0</v>
      </c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</row>
    <row r="212" spans="1:34" ht="25.5" customHeight="1" x14ac:dyDescent="0.35">
      <c r="A212" s="87">
        <v>1510</v>
      </c>
      <c r="B212" s="75" t="s">
        <v>588</v>
      </c>
      <c r="C212" s="75" t="s">
        <v>580</v>
      </c>
      <c r="D212" s="76" t="s">
        <v>567</v>
      </c>
      <c r="E212" s="88" t="s">
        <v>587</v>
      </c>
      <c r="F212" s="107"/>
      <c r="G212" s="107"/>
      <c r="H212" s="107"/>
      <c r="I212" s="89">
        <v>100</v>
      </c>
      <c r="J212" s="84">
        <v>67</v>
      </c>
      <c r="K212" s="84">
        <v>85</v>
      </c>
      <c r="L212" s="84">
        <v>82</v>
      </c>
      <c r="M212" s="90">
        <v>108</v>
      </c>
      <c r="N212" s="90">
        <v>162</v>
      </c>
      <c r="O212" s="90">
        <v>27</v>
      </c>
      <c r="P212" s="50">
        <f t="shared" si="253"/>
        <v>631</v>
      </c>
      <c r="Q212" s="91"/>
      <c r="R212" s="33">
        <f t="shared" si="254"/>
        <v>0</v>
      </c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</row>
    <row r="213" spans="1:34" ht="25.5" customHeight="1" x14ac:dyDescent="0.35">
      <c r="A213" s="87">
        <v>1511</v>
      </c>
      <c r="B213" s="75" t="s">
        <v>589</v>
      </c>
      <c r="C213" s="75" t="s">
        <v>580</v>
      </c>
      <c r="D213" s="76" t="s">
        <v>567</v>
      </c>
      <c r="E213" s="88" t="s">
        <v>590</v>
      </c>
      <c r="F213" s="107"/>
      <c r="G213" s="107"/>
      <c r="H213" s="107"/>
      <c r="I213" s="89">
        <v>40</v>
      </c>
      <c r="J213" s="84">
        <v>27</v>
      </c>
      <c r="K213" s="84">
        <v>34</v>
      </c>
      <c r="L213" s="84">
        <v>33</v>
      </c>
      <c r="M213" s="90">
        <v>36</v>
      </c>
      <c r="N213" s="90">
        <v>54</v>
      </c>
      <c r="O213" s="90">
        <v>9</v>
      </c>
      <c r="P213" s="50">
        <f t="shared" si="253"/>
        <v>233</v>
      </c>
      <c r="Q213" s="91"/>
      <c r="R213" s="33">
        <f t="shared" si="254"/>
        <v>0</v>
      </c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</row>
    <row r="214" spans="1:34" ht="25.5" customHeight="1" x14ac:dyDescent="0.35">
      <c r="A214" s="87">
        <v>1512</v>
      </c>
      <c r="B214" s="75" t="s">
        <v>591</v>
      </c>
      <c r="C214" s="75" t="s">
        <v>580</v>
      </c>
      <c r="D214" s="76" t="s">
        <v>567</v>
      </c>
      <c r="E214" s="88" t="s">
        <v>592</v>
      </c>
      <c r="F214" s="107"/>
      <c r="G214" s="107"/>
      <c r="H214" s="107"/>
      <c r="I214" s="89">
        <v>40</v>
      </c>
      <c r="J214" s="84">
        <v>27</v>
      </c>
      <c r="K214" s="84">
        <v>34</v>
      </c>
      <c r="L214" s="84">
        <v>33</v>
      </c>
      <c r="M214" s="90">
        <v>36</v>
      </c>
      <c r="N214" s="90">
        <v>54</v>
      </c>
      <c r="O214" s="90">
        <v>9</v>
      </c>
      <c r="P214" s="50">
        <f t="shared" si="253"/>
        <v>233</v>
      </c>
      <c r="Q214" s="91"/>
      <c r="R214" s="33">
        <f t="shared" si="254"/>
        <v>0</v>
      </c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</row>
    <row r="215" spans="1:34" ht="25.5" customHeight="1" x14ac:dyDescent="0.35">
      <c r="A215" s="87">
        <v>1513</v>
      </c>
      <c r="B215" s="75" t="s">
        <v>593</v>
      </c>
      <c r="C215" s="75" t="s">
        <v>580</v>
      </c>
      <c r="D215" s="76" t="s">
        <v>567</v>
      </c>
      <c r="E215" s="88" t="s">
        <v>594</v>
      </c>
      <c r="F215" s="107"/>
      <c r="G215" s="107"/>
      <c r="H215" s="107"/>
      <c r="I215" s="89">
        <v>20</v>
      </c>
      <c r="J215" s="84">
        <v>13</v>
      </c>
      <c r="K215" s="84">
        <v>17</v>
      </c>
      <c r="L215" s="84">
        <v>16</v>
      </c>
      <c r="M215" s="90">
        <v>72</v>
      </c>
      <c r="N215" s="90">
        <v>108</v>
      </c>
      <c r="O215" s="90">
        <v>18</v>
      </c>
      <c r="P215" s="50">
        <f t="shared" si="253"/>
        <v>264</v>
      </c>
      <c r="Q215" s="91"/>
      <c r="R215" s="33">
        <f t="shared" si="254"/>
        <v>0</v>
      </c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</row>
    <row r="216" spans="1:34" ht="25.5" customHeight="1" x14ac:dyDescent="0.35">
      <c r="A216" s="87">
        <v>1514</v>
      </c>
      <c r="B216" s="75" t="s">
        <v>595</v>
      </c>
      <c r="C216" s="75" t="s">
        <v>580</v>
      </c>
      <c r="D216" s="76" t="s">
        <v>567</v>
      </c>
      <c r="E216" s="88" t="s">
        <v>596</v>
      </c>
      <c r="F216" s="107"/>
      <c r="G216" s="107"/>
      <c r="H216" s="107"/>
      <c r="I216" s="89">
        <v>20</v>
      </c>
      <c r="J216" s="84">
        <v>13</v>
      </c>
      <c r="K216" s="84">
        <v>17</v>
      </c>
      <c r="L216" s="84">
        <v>16</v>
      </c>
      <c r="M216" s="90">
        <v>36</v>
      </c>
      <c r="N216" s="90">
        <v>54</v>
      </c>
      <c r="O216" s="90">
        <v>9</v>
      </c>
      <c r="P216" s="50">
        <f t="shared" si="253"/>
        <v>165</v>
      </c>
      <c r="Q216" s="91"/>
      <c r="R216" s="33">
        <f t="shared" si="254"/>
        <v>0</v>
      </c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</row>
    <row r="217" spans="1:34" ht="25.5" customHeight="1" x14ac:dyDescent="0.35">
      <c r="A217" s="87">
        <v>1515</v>
      </c>
      <c r="B217" s="84" t="s">
        <v>597</v>
      </c>
      <c r="C217" s="75" t="s">
        <v>580</v>
      </c>
      <c r="D217" s="76" t="s">
        <v>567</v>
      </c>
      <c r="E217" s="88" t="s">
        <v>598</v>
      </c>
      <c r="F217" s="107"/>
      <c r="G217" s="107"/>
      <c r="H217" s="107"/>
      <c r="I217" s="89">
        <v>10</v>
      </c>
      <c r="J217" s="84">
        <v>7</v>
      </c>
      <c r="K217" s="84">
        <v>9</v>
      </c>
      <c r="L217" s="84">
        <v>8</v>
      </c>
      <c r="M217" s="90">
        <v>12</v>
      </c>
      <c r="N217" s="90">
        <v>18</v>
      </c>
      <c r="O217" s="90">
        <v>3</v>
      </c>
      <c r="P217" s="50">
        <f t="shared" si="253"/>
        <v>67</v>
      </c>
      <c r="Q217" s="91"/>
      <c r="R217" s="33">
        <f t="shared" si="254"/>
        <v>0</v>
      </c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</row>
    <row r="218" spans="1:34" ht="25.5" customHeight="1" x14ac:dyDescent="0.35">
      <c r="A218" s="87">
        <v>1516</v>
      </c>
      <c r="B218" s="75" t="s">
        <v>599</v>
      </c>
      <c r="C218" s="75" t="s">
        <v>580</v>
      </c>
      <c r="D218" s="76" t="s">
        <v>567</v>
      </c>
      <c r="E218" s="88" t="s">
        <v>600</v>
      </c>
      <c r="F218" s="107"/>
      <c r="G218" s="107"/>
      <c r="H218" s="107"/>
      <c r="I218" s="89">
        <v>40</v>
      </c>
      <c r="J218" s="84">
        <v>27</v>
      </c>
      <c r="K218" s="84">
        <v>34</v>
      </c>
      <c r="L218" s="84">
        <v>33</v>
      </c>
      <c r="M218" s="90">
        <v>72</v>
      </c>
      <c r="N218" s="90">
        <v>108</v>
      </c>
      <c r="O218" s="90">
        <v>18</v>
      </c>
      <c r="P218" s="50">
        <f t="shared" si="253"/>
        <v>332</v>
      </c>
      <c r="Q218" s="91"/>
      <c r="R218" s="33">
        <f t="shared" si="254"/>
        <v>0</v>
      </c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</row>
    <row r="219" spans="1:34" ht="25.5" customHeight="1" x14ac:dyDescent="0.35">
      <c r="A219" s="87">
        <v>1517</v>
      </c>
      <c r="B219" s="75" t="s">
        <v>601</v>
      </c>
      <c r="C219" s="75" t="s">
        <v>580</v>
      </c>
      <c r="D219" s="76" t="s">
        <v>567</v>
      </c>
      <c r="E219" s="88" t="s">
        <v>602</v>
      </c>
      <c r="F219" s="107"/>
      <c r="G219" s="107"/>
      <c r="H219" s="107"/>
      <c r="I219" s="89">
        <v>100</v>
      </c>
      <c r="J219" s="84">
        <v>67</v>
      </c>
      <c r="K219" s="84">
        <v>85</v>
      </c>
      <c r="L219" s="84">
        <v>82</v>
      </c>
      <c r="M219" s="90">
        <v>72</v>
      </c>
      <c r="N219" s="90">
        <v>108</v>
      </c>
      <c r="O219" s="90">
        <v>18</v>
      </c>
      <c r="P219" s="50">
        <f t="shared" si="253"/>
        <v>532</v>
      </c>
      <c r="Q219" s="91"/>
      <c r="R219" s="33">
        <f t="shared" si="254"/>
        <v>0</v>
      </c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</row>
    <row r="220" spans="1:34" ht="25.5" customHeight="1" x14ac:dyDescent="0.35">
      <c r="A220" s="87">
        <v>1518</v>
      </c>
      <c r="B220" s="75" t="s">
        <v>603</v>
      </c>
      <c r="C220" s="75" t="s">
        <v>580</v>
      </c>
      <c r="D220" s="76" t="s">
        <v>567</v>
      </c>
      <c r="E220" s="88" t="s">
        <v>604</v>
      </c>
      <c r="F220" s="107"/>
      <c r="G220" s="107"/>
      <c r="H220" s="107"/>
      <c r="I220" s="89">
        <v>60</v>
      </c>
      <c r="J220" s="84">
        <v>40</v>
      </c>
      <c r="K220" s="84">
        <v>51</v>
      </c>
      <c r="L220" s="84">
        <v>49</v>
      </c>
      <c r="M220" s="90">
        <v>72</v>
      </c>
      <c r="N220" s="90">
        <v>108</v>
      </c>
      <c r="O220" s="90">
        <v>18</v>
      </c>
      <c r="P220" s="50">
        <f t="shared" si="253"/>
        <v>398</v>
      </c>
      <c r="Q220" s="91"/>
      <c r="R220" s="33">
        <f t="shared" si="254"/>
        <v>0</v>
      </c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</row>
    <row r="221" spans="1:34" ht="25.5" customHeight="1" x14ac:dyDescent="0.35">
      <c r="A221" s="87">
        <v>1519</v>
      </c>
      <c r="B221" s="75" t="s">
        <v>605</v>
      </c>
      <c r="C221" s="75" t="s">
        <v>580</v>
      </c>
      <c r="D221" s="76" t="s">
        <v>567</v>
      </c>
      <c r="E221" s="88" t="s">
        <v>598</v>
      </c>
      <c r="F221" s="107"/>
      <c r="G221" s="107"/>
      <c r="H221" s="107"/>
      <c r="I221" s="89">
        <v>80</v>
      </c>
      <c r="J221" s="84">
        <v>53</v>
      </c>
      <c r="K221" s="84">
        <v>68</v>
      </c>
      <c r="L221" s="84">
        <v>66</v>
      </c>
      <c r="M221" s="90">
        <v>72</v>
      </c>
      <c r="N221" s="90">
        <v>108</v>
      </c>
      <c r="O221" s="90">
        <v>18</v>
      </c>
      <c r="P221" s="50">
        <f t="shared" si="253"/>
        <v>465</v>
      </c>
      <c r="Q221" s="91"/>
      <c r="R221" s="33">
        <f t="shared" si="254"/>
        <v>0</v>
      </c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</row>
    <row r="222" spans="1:34" ht="25.5" customHeight="1" x14ac:dyDescent="0.35">
      <c r="A222" s="87">
        <v>1520</v>
      </c>
      <c r="B222" s="75" t="s">
        <v>606</v>
      </c>
      <c r="C222" s="75" t="s">
        <v>580</v>
      </c>
      <c r="D222" s="76" t="s">
        <v>567</v>
      </c>
      <c r="E222" s="88" t="s">
        <v>607</v>
      </c>
      <c r="F222" s="107"/>
      <c r="G222" s="107"/>
      <c r="H222" s="107"/>
      <c r="I222" s="89">
        <v>40</v>
      </c>
      <c r="J222" s="84">
        <v>27</v>
      </c>
      <c r="K222" s="84">
        <v>34</v>
      </c>
      <c r="L222" s="84">
        <v>33</v>
      </c>
      <c r="M222" s="90">
        <v>12</v>
      </c>
      <c r="N222" s="90">
        <v>18</v>
      </c>
      <c r="O222" s="90">
        <v>3</v>
      </c>
      <c r="P222" s="50">
        <f t="shared" si="253"/>
        <v>167</v>
      </c>
      <c r="Q222" s="91"/>
      <c r="R222" s="33">
        <f t="shared" si="254"/>
        <v>0</v>
      </c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</row>
    <row r="223" spans="1:34" ht="25.5" customHeight="1" x14ac:dyDescent="0.35">
      <c r="A223" s="87">
        <v>1521</v>
      </c>
      <c r="B223" s="75" t="s">
        <v>608</v>
      </c>
      <c r="C223" s="75" t="s">
        <v>580</v>
      </c>
      <c r="D223" s="76" t="s">
        <v>567</v>
      </c>
      <c r="E223" s="88" t="s">
        <v>609</v>
      </c>
      <c r="F223" s="107"/>
      <c r="G223" s="107"/>
      <c r="H223" s="107"/>
      <c r="I223" s="89">
        <v>10</v>
      </c>
      <c r="J223" s="84">
        <v>7</v>
      </c>
      <c r="K223" s="84">
        <v>9</v>
      </c>
      <c r="L223" s="84">
        <v>8</v>
      </c>
      <c r="M223" s="90">
        <v>12</v>
      </c>
      <c r="N223" s="90">
        <v>18</v>
      </c>
      <c r="O223" s="90">
        <v>3</v>
      </c>
      <c r="P223" s="50">
        <f t="shared" si="253"/>
        <v>67</v>
      </c>
      <c r="Q223" s="91"/>
      <c r="R223" s="33">
        <f t="shared" si="254"/>
        <v>0</v>
      </c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</row>
    <row r="224" spans="1:34" ht="25.5" customHeight="1" x14ac:dyDescent="0.35">
      <c r="A224" s="87">
        <v>1522</v>
      </c>
      <c r="B224" s="75" t="s">
        <v>610</v>
      </c>
      <c r="C224" s="75" t="s">
        <v>580</v>
      </c>
      <c r="D224" s="76" t="s">
        <v>567</v>
      </c>
      <c r="E224" s="88" t="s">
        <v>611</v>
      </c>
      <c r="F224" s="107"/>
      <c r="G224" s="107"/>
      <c r="H224" s="107"/>
      <c r="I224" s="89">
        <v>10</v>
      </c>
      <c r="J224" s="84">
        <v>7</v>
      </c>
      <c r="K224" s="84">
        <v>9</v>
      </c>
      <c r="L224" s="84">
        <v>8</v>
      </c>
      <c r="M224" s="90">
        <v>12</v>
      </c>
      <c r="N224" s="90">
        <v>18</v>
      </c>
      <c r="O224" s="90">
        <v>3</v>
      </c>
      <c r="P224" s="50">
        <f t="shared" si="253"/>
        <v>67</v>
      </c>
      <c r="Q224" s="91"/>
      <c r="R224" s="33">
        <f t="shared" si="254"/>
        <v>0</v>
      </c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</row>
    <row r="225" spans="1:34" ht="25.5" customHeight="1" x14ac:dyDescent="0.35">
      <c r="A225" s="87">
        <v>1523</v>
      </c>
      <c r="B225" s="75" t="s">
        <v>612</v>
      </c>
      <c r="C225" s="75" t="s">
        <v>580</v>
      </c>
      <c r="D225" s="76" t="s">
        <v>567</v>
      </c>
      <c r="E225" s="88" t="s">
        <v>584</v>
      </c>
      <c r="F225" s="107"/>
      <c r="G225" s="107"/>
      <c r="H225" s="107"/>
      <c r="I225" s="89">
        <v>20</v>
      </c>
      <c r="J225" s="84">
        <v>13</v>
      </c>
      <c r="K225" s="84">
        <v>17</v>
      </c>
      <c r="L225" s="84">
        <v>16</v>
      </c>
      <c r="M225" s="90">
        <v>12</v>
      </c>
      <c r="N225" s="90">
        <v>18</v>
      </c>
      <c r="O225" s="90">
        <v>3</v>
      </c>
      <c r="P225" s="50">
        <f t="shared" si="253"/>
        <v>99</v>
      </c>
      <c r="Q225" s="91"/>
      <c r="R225" s="33">
        <f t="shared" si="254"/>
        <v>0</v>
      </c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</row>
    <row r="226" spans="1:34" ht="25.5" customHeight="1" x14ac:dyDescent="0.35">
      <c r="A226" s="87">
        <v>1524</v>
      </c>
      <c r="B226" s="75" t="s">
        <v>613</v>
      </c>
      <c r="C226" s="75" t="s">
        <v>580</v>
      </c>
      <c r="D226" s="76" t="s">
        <v>567</v>
      </c>
      <c r="E226" s="88" t="s">
        <v>614</v>
      </c>
      <c r="F226" s="107"/>
      <c r="G226" s="107"/>
      <c r="H226" s="107"/>
      <c r="I226" s="89">
        <v>30</v>
      </c>
      <c r="J226" s="84">
        <v>20</v>
      </c>
      <c r="K226" s="84">
        <v>26</v>
      </c>
      <c r="L226" s="84">
        <v>25</v>
      </c>
      <c r="M226" s="90">
        <v>36</v>
      </c>
      <c r="N226" s="90">
        <v>54</v>
      </c>
      <c r="O226" s="90">
        <v>9</v>
      </c>
      <c r="P226" s="50">
        <f t="shared" si="253"/>
        <v>200</v>
      </c>
      <c r="Q226" s="91"/>
      <c r="R226" s="33">
        <f t="shared" si="254"/>
        <v>0</v>
      </c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</row>
    <row r="227" spans="1:34" ht="25.5" customHeight="1" x14ac:dyDescent="0.35">
      <c r="A227" s="87">
        <v>1525</v>
      </c>
      <c r="B227" s="75" t="s">
        <v>615</v>
      </c>
      <c r="C227" s="75" t="s">
        <v>580</v>
      </c>
      <c r="D227" s="76" t="s">
        <v>567</v>
      </c>
      <c r="E227" s="88" t="s">
        <v>614</v>
      </c>
      <c r="F227" s="107"/>
      <c r="G227" s="107"/>
      <c r="H227" s="107"/>
      <c r="I227" s="89">
        <v>30</v>
      </c>
      <c r="J227" s="84">
        <v>20</v>
      </c>
      <c r="K227" s="84">
        <v>26</v>
      </c>
      <c r="L227" s="84">
        <v>25</v>
      </c>
      <c r="M227" s="90">
        <v>36</v>
      </c>
      <c r="N227" s="90">
        <v>54</v>
      </c>
      <c r="O227" s="90">
        <v>9</v>
      </c>
      <c r="P227" s="50">
        <f t="shared" si="253"/>
        <v>200</v>
      </c>
      <c r="Q227" s="91"/>
      <c r="R227" s="33">
        <f t="shared" si="254"/>
        <v>0</v>
      </c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</row>
    <row r="228" spans="1:34" ht="25.5" customHeight="1" x14ac:dyDescent="0.35">
      <c r="A228" s="87">
        <v>1526</v>
      </c>
      <c r="B228" s="75" t="s">
        <v>616</v>
      </c>
      <c r="C228" s="75" t="s">
        <v>580</v>
      </c>
      <c r="D228" s="76" t="s">
        <v>567</v>
      </c>
      <c r="E228" s="88" t="s">
        <v>113</v>
      </c>
      <c r="F228" s="107"/>
      <c r="G228" s="107"/>
      <c r="H228" s="107"/>
      <c r="I228" s="89">
        <v>10</v>
      </c>
      <c r="J228" s="84">
        <v>7</v>
      </c>
      <c r="K228" s="84">
        <v>9</v>
      </c>
      <c r="L228" s="84">
        <v>8</v>
      </c>
      <c r="M228" s="90">
        <v>24</v>
      </c>
      <c r="N228" s="90">
        <v>36</v>
      </c>
      <c r="O228" s="90">
        <v>6</v>
      </c>
      <c r="P228" s="50">
        <f t="shared" si="253"/>
        <v>100</v>
      </c>
      <c r="Q228" s="91"/>
      <c r="R228" s="33">
        <f t="shared" si="254"/>
        <v>0</v>
      </c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</row>
    <row r="229" spans="1:34" ht="25.5" customHeight="1" x14ac:dyDescent="0.35">
      <c r="A229" s="87">
        <v>1527</v>
      </c>
      <c r="B229" s="75" t="s">
        <v>617</v>
      </c>
      <c r="C229" s="75" t="s">
        <v>576</v>
      </c>
      <c r="D229" s="76"/>
      <c r="E229" s="88" t="s">
        <v>584</v>
      </c>
      <c r="F229" s="107"/>
      <c r="G229" s="107"/>
      <c r="H229" s="107"/>
      <c r="I229" s="89">
        <v>10</v>
      </c>
      <c r="J229" s="84">
        <v>7</v>
      </c>
      <c r="K229" s="84">
        <v>9</v>
      </c>
      <c r="L229" s="84">
        <v>8</v>
      </c>
      <c r="M229" s="90">
        <v>24</v>
      </c>
      <c r="N229" s="90">
        <v>36</v>
      </c>
      <c r="O229" s="90">
        <v>6</v>
      </c>
      <c r="P229" s="50">
        <f t="shared" ref="P229" si="255">SUM(I229:O229)</f>
        <v>100</v>
      </c>
      <c r="Q229" s="91"/>
      <c r="R229" s="33">
        <f t="shared" ref="R229" si="256">P229*Q229</f>
        <v>0</v>
      </c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</row>
    <row r="230" spans="1:34" ht="25.5" customHeight="1" x14ac:dyDescent="0.35">
      <c r="A230" s="87">
        <v>1528</v>
      </c>
      <c r="B230" s="75" t="s">
        <v>618</v>
      </c>
      <c r="C230" s="75" t="s">
        <v>580</v>
      </c>
      <c r="D230" s="76"/>
      <c r="E230" s="88" t="s">
        <v>619</v>
      </c>
      <c r="F230" s="107"/>
      <c r="G230" s="107"/>
      <c r="H230" s="107"/>
      <c r="I230" s="89">
        <v>1</v>
      </c>
      <c r="J230" s="84">
        <v>1</v>
      </c>
      <c r="K230" s="84">
        <v>1</v>
      </c>
      <c r="L230" s="84">
        <v>1</v>
      </c>
      <c r="M230" s="90">
        <v>1</v>
      </c>
      <c r="N230" s="90">
        <v>1</v>
      </c>
      <c r="O230" s="90">
        <v>1</v>
      </c>
      <c r="P230" s="50">
        <f t="shared" si="253"/>
        <v>7</v>
      </c>
      <c r="Q230" s="91"/>
      <c r="R230" s="33">
        <f t="shared" si="254"/>
        <v>0</v>
      </c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</row>
    <row r="231" spans="1:34" ht="25.5" customHeight="1" x14ac:dyDescent="0.35">
      <c r="A231" s="87">
        <v>1529</v>
      </c>
      <c r="B231" s="75" t="s">
        <v>620</v>
      </c>
      <c r="C231" s="75" t="s">
        <v>580</v>
      </c>
      <c r="D231" s="76" t="s">
        <v>567</v>
      </c>
      <c r="E231" s="88" t="s">
        <v>621</v>
      </c>
      <c r="F231" s="107"/>
      <c r="G231" s="107"/>
      <c r="H231" s="107"/>
      <c r="I231" s="89">
        <v>5</v>
      </c>
      <c r="J231" s="84">
        <v>3</v>
      </c>
      <c r="K231" s="84">
        <v>4</v>
      </c>
      <c r="L231" s="84">
        <v>4</v>
      </c>
      <c r="M231" s="90">
        <v>12</v>
      </c>
      <c r="N231" s="90">
        <v>18</v>
      </c>
      <c r="O231" s="90">
        <v>3</v>
      </c>
      <c r="P231" s="50">
        <f t="shared" si="253"/>
        <v>49</v>
      </c>
      <c r="Q231" s="91"/>
      <c r="R231" s="33">
        <f t="shared" si="254"/>
        <v>0</v>
      </c>
      <c r="S231" s="97">
        <f>SUM(R203:R231)</f>
        <v>0</v>
      </c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</row>
    <row r="232" spans="1:34" ht="14.25" customHeight="1" x14ac:dyDescent="0.35">
      <c r="A232" s="10"/>
    </row>
    <row r="233" spans="1:34" ht="14.25" customHeight="1" x14ac:dyDescent="0.35">
      <c r="A233" s="10"/>
      <c r="S233" s="97">
        <f>SUM(S9,S18,S25,S32,S49,S64,S78,S98,S117,S121,S146,S158,S180,S191,S200,S231)</f>
        <v>0</v>
      </c>
    </row>
    <row r="234" spans="1:34" ht="14.25" customHeight="1" x14ac:dyDescent="0.35">
      <c r="A234" s="10"/>
    </row>
    <row r="235" spans="1:34" ht="14.25" customHeight="1" x14ac:dyDescent="0.35">
      <c r="A235" s="10"/>
    </row>
    <row r="236" spans="1:34" ht="14.25" customHeight="1" x14ac:dyDescent="0.35">
      <c r="A236" s="10"/>
    </row>
    <row r="237" spans="1:34" ht="14.25" customHeight="1" x14ac:dyDescent="0.35">
      <c r="A237" s="10"/>
    </row>
    <row r="238" spans="1:34" ht="14.25" customHeight="1" x14ac:dyDescent="0.35">
      <c r="A238" s="10"/>
    </row>
    <row r="239" spans="1:34" ht="14.25" customHeight="1" x14ac:dyDescent="0.35">
      <c r="A239" s="10"/>
    </row>
    <row r="240" spans="1:34" ht="14.25" customHeight="1" x14ac:dyDescent="0.35">
      <c r="A240" s="10"/>
    </row>
    <row r="241" spans="1:1" ht="14.25" customHeight="1" x14ac:dyDescent="0.35">
      <c r="A241" s="10"/>
    </row>
    <row r="242" spans="1:1" ht="14.25" customHeight="1" x14ac:dyDescent="0.35">
      <c r="A242" s="10"/>
    </row>
    <row r="243" spans="1:1" ht="14.25" customHeight="1" x14ac:dyDescent="0.35">
      <c r="A243" s="10"/>
    </row>
    <row r="244" spans="1:1" ht="14.25" customHeight="1" x14ac:dyDescent="0.35">
      <c r="A244" s="10"/>
    </row>
    <row r="245" spans="1:1" ht="14.25" customHeight="1" x14ac:dyDescent="0.35">
      <c r="A245" s="10"/>
    </row>
    <row r="246" spans="1:1" ht="14.25" customHeight="1" x14ac:dyDescent="0.35">
      <c r="A246" s="10"/>
    </row>
    <row r="247" spans="1:1" ht="14.25" customHeight="1" x14ac:dyDescent="0.35">
      <c r="A247" s="10"/>
    </row>
    <row r="248" spans="1:1" ht="14.25" customHeight="1" x14ac:dyDescent="0.35">
      <c r="A248" s="10"/>
    </row>
    <row r="249" spans="1:1" ht="14.25" customHeight="1" x14ac:dyDescent="0.35">
      <c r="A249" s="10"/>
    </row>
    <row r="250" spans="1:1" ht="14.25" customHeight="1" x14ac:dyDescent="0.35">
      <c r="A250" s="10"/>
    </row>
    <row r="251" spans="1:1" ht="14.25" customHeight="1" x14ac:dyDescent="0.35">
      <c r="A251" s="10"/>
    </row>
    <row r="252" spans="1:1" ht="14.25" customHeight="1" x14ac:dyDescent="0.35">
      <c r="A252" s="10"/>
    </row>
    <row r="253" spans="1:1" ht="14.25" customHeight="1" x14ac:dyDescent="0.35">
      <c r="A253" s="10"/>
    </row>
    <row r="254" spans="1:1" ht="14.25" customHeight="1" x14ac:dyDescent="0.35">
      <c r="A254" s="10"/>
    </row>
    <row r="255" spans="1:1" ht="14.25" customHeight="1" x14ac:dyDescent="0.35">
      <c r="A255" s="10"/>
    </row>
    <row r="256" spans="1:1" ht="14.25" customHeight="1" x14ac:dyDescent="0.35">
      <c r="A256" s="10"/>
    </row>
    <row r="257" spans="1:1" ht="14.25" customHeight="1" x14ac:dyDescent="0.35">
      <c r="A257" s="10"/>
    </row>
    <row r="258" spans="1:1" ht="14.25" customHeight="1" x14ac:dyDescent="0.35">
      <c r="A258" s="10"/>
    </row>
    <row r="259" spans="1:1" ht="14.25" customHeight="1" x14ac:dyDescent="0.35">
      <c r="A259" s="10"/>
    </row>
    <row r="260" spans="1:1" ht="14.25" customHeight="1" x14ac:dyDescent="0.35">
      <c r="A260" s="10"/>
    </row>
    <row r="261" spans="1:1" ht="14.25" customHeight="1" x14ac:dyDescent="0.35">
      <c r="A261" s="10"/>
    </row>
    <row r="262" spans="1:1" ht="14.25" customHeight="1" x14ac:dyDescent="0.35">
      <c r="A262" s="10"/>
    </row>
    <row r="263" spans="1:1" ht="14.25" customHeight="1" x14ac:dyDescent="0.35">
      <c r="A263" s="10"/>
    </row>
    <row r="264" spans="1:1" ht="14.25" customHeight="1" x14ac:dyDescent="0.35">
      <c r="A264" s="10"/>
    </row>
    <row r="265" spans="1:1" ht="14.25" customHeight="1" x14ac:dyDescent="0.35">
      <c r="A265" s="10"/>
    </row>
    <row r="266" spans="1:1" ht="14.25" customHeight="1" x14ac:dyDescent="0.35">
      <c r="A266" s="10"/>
    </row>
    <row r="267" spans="1:1" ht="14.25" customHeight="1" x14ac:dyDescent="0.35">
      <c r="A267" s="10"/>
    </row>
    <row r="268" spans="1:1" ht="14.25" customHeight="1" x14ac:dyDescent="0.35">
      <c r="A268" s="10"/>
    </row>
    <row r="269" spans="1:1" ht="14.25" customHeight="1" x14ac:dyDescent="0.35">
      <c r="A269" s="10"/>
    </row>
    <row r="270" spans="1:1" ht="14.25" customHeight="1" x14ac:dyDescent="0.35">
      <c r="A270" s="10"/>
    </row>
    <row r="271" spans="1:1" ht="14.25" customHeight="1" x14ac:dyDescent="0.35">
      <c r="A271" s="10"/>
    </row>
    <row r="272" spans="1:1" ht="14.25" customHeight="1" x14ac:dyDescent="0.35">
      <c r="A272" s="10"/>
    </row>
    <row r="273" spans="1:1" ht="14.25" customHeight="1" x14ac:dyDescent="0.35">
      <c r="A273" s="10"/>
    </row>
    <row r="274" spans="1:1" ht="14.25" customHeight="1" x14ac:dyDescent="0.35">
      <c r="A274" s="10"/>
    </row>
    <row r="275" spans="1:1" ht="14.25" customHeight="1" x14ac:dyDescent="0.35">
      <c r="A275" s="10"/>
    </row>
    <row r="276" spans="1:1" ht="14.25" customHeight="1" x14ac:dyDescent="0.35">
      <c r="A276" s="10"/>
    </row>
    <row r="277" spans="1:1" ht="14.25" customHeight="1" x14ac:dyDescent="0.35">
      <c r="A277" s="10"/>
    </row>
    <row r="278" spans="1:1" ht="14.25" customHeight="1" x14ac:dyDescent="0.35">
      <c r="A278" s="10"/>
    </row>
    <row r="279" spans="1:1" ht="14.25" customHeight="1" x14ac:dyDescent="0.35">
      <c r="A279" s="10"/>
    </row>
    <row r="280" spans="1:1" ht="14.25" customHeight="1" x14ac:dyDescent="0.35">
      <c r="A280" s="10"/>
    </row>
    <row r="281" spans="1:1" ht="14.25" customHeight="1" x14ac:dyDescent="0.35">
      <c r="A281" s="10"/>
    </row>
    <row r="282" spans="1:1" ht="14.25" customHeight="1" x14ac:dyDescent="0.35">
      <c r="A282" s="10"/>
    </row>
    <row r="283" spans="1:1" ht="14.25" customHeight="1" x14ac:dyDescent="0.35">
      <c r="A283" s="10"/>
    </row>
    <row r="284" spans="1:1" ht="14.25" customHeight="1" x14ac:dyDescent="0.35">
      <c r="A284" s="10"/>
    </row>
    <row r="285" spans="1:1" ht="14.25" customHeight="1" x14ac:dyDescent="0.35">
      <c r="A285" s="10"/>
    </row>
    <row r="286" spans="1:1" ht="14.25" customHeight="1" x14ac:dyDescent="0.35">
      <c r="A286" s="10"/>
    </row>
    <row r="287" spans="1:1" ht="14.25" customHeight="1" x14ac:dyDescent="0.35">
      <c r="A287" s="10"/>
    </row>
    <row r="288" spans="1:1" ht="14.25" customHeight="1" x14ac:dyDescent="0.35">
      <c r="A288" s="10"/>
    </row>
    <row r="289" spans="1:1" ht="14.25" customHeight="1" x14ac:dyDescent="0.35">
      <c r="A289" s="10"/>
    </row>
    <row r="290" spans="1:1" ht="14.25" customHeight="1" x14ac:dyDescent="0.35">
      <c r="A290" s="10"/>
    </row>
    <row r="291" spans="1:1" ht="14.25" customHeight="1" x14ac:dyDescent="0.35">
      <c r="A291" s="10"/>
    </row>
    <row r="292" spans="1:1" ht="14.25" customHeight="1" x14ac:dyDescent="0.35">
      <c r="A292" s="10"/>
    </row>
    <row r="293" spans="1:1" ht="14.25" customHeight="1" x14ac:dyDescent="0.35">
      <c r="A293" s="10"/>
    </row>
    <row r="294" spans="1:1" ht="14.25" customHeight="1" x14ac:dyDescent="0.35">
      <c r="A294" s="10"/>
    </row>
    <row r="295" spans="1:1" ht="14.25" customHeight="1" x14ac:dyDescent="0.35">
      <c r="A295" s="10"/>
    </row>
    <row r="296" spans="1:1" ht="14.25" customHeight="1" x14ac:dyDescent="0.35">
      <c r="A296" s="10"/>
    </row>
    <row r="297" spans="1:1" ht="14.25" customHeight="1" x14ac:dyDescent="0.35">
      <c r="A297" s="10"/>
    </row>
    <row r="298" spans="1:1" ht="14.25" customHeight="1" x14ac:dyDescent="0.35">
      <c r="A298" s="10"/>
    </row>
    <row r="299" spans="1:1" ht="14.25" customHeight="1" x14ac:dyDescent="0.35">
      <c r="A299" s="10"/>
    </row>
    <row r="300" spans="1:1" ht="14.25" customHeight="1" x14ac:dyDescent="0.35">
      <c r="A300" s="10"/>
    </row>
    <row r="301" spans="1:1" ht="14.25" customHeight="1" x14ac:dyDescent="0.35">
      <c r="A301" s="10"/>
    </row>
    <row r="302" spans="1:1" ht="14.25" customHeight="1" x14ac:dyDescent="0.35">
      <c r="A302" s="10"/>
    </row>
    <row r="303" spans="1:1" ht="14.25" customHeight="1" x14ac:dyDescent="0.35">
      <c r="A303" s="10"/>
    </row>
    <row r="304" spans="1:1" ht="14.25" customHeight="1" x14ac:dyDescent="0.35">
      <c r="A304" s="10"/>
    </row>
    <row r="305" spans="1:1" ht="14.25" customHeight="1" x14ac:dyDescent="0.35">
      <c r="A305" s="10"/>
    </row>
    <row r="306" spans="1:1" ht="14.25" customHeight="1" x14ac:dyDescent="0.35">
      <c r="A306" s="10"/>
    </row>
    <row r="307" spans="1:1" ht="14.25" customHeight="1" x14ac:dyDescent="0.35">
      <c r="A307" s="10"/>
    </row>
    <row r="308" spans="1:1" ht="14.25" customHeight="1" x14ac:dyDescent="0.35">
      <c r="A308" s="10"/>
    </row>
    <row r="309" spans="1:1" ht="14.25" customHeight="1" x14ac:dyDescent="0.35">
      <c r="A309" s="10"/>
    </row>
    <row r="310" spans="1:1" ht="14.25" customHeight="1" x14ac:dyDescent="0.35">
      <c r="A310" s="10"/>
    </row>
    <row r="311" spans="1:1" ht="14.25" customHeight="1" x14ac:dyDescent="0.35">
      <c r="A311" s="10"/>
    </row>
    <row r="312" spans="1:1" ht="14.25" customHeight="1" x14ac:dyDescent="0.35">
      <c r="A312" s="10"/>
    </row>
    <row r="313" spans="1:1" ht="14.25" customHeight="1" x14ac:dyDescent="0.35">
      <c r="A313" s="10"/>
    </row>
    <row r="314" spans="1:1" ht="14.25" customHeight="1" x14ac:dyDescent="0.35">
      <c r="A314" s="10"/>
    </row>
    <row r="315" spans="1:1" ht="14.25" customHeight="1" x14ac:dyDescent="0.35">
      <c r="A315" s="10"/>
    </row>
    <row r="316" spans="1:1" ht="14.25" customHeight="1" x14ac:dyDescent="0.35">
      <c r="A316" s="10"/>
    </row>
    <row r="317" spans="1:1" ht="14.25" customHeight="1" x14ac:dyDescent="0.35">
      <c r="A317" s="10"/>
    </row>
    <row r="318" spans="1:1" ht="14.25" customHeight="1" x14ac:dyDescent="0.35">
      <c r="A318" s="10"/>
    </row>
    <row r="319" spans="1:1" ht="14.25" customHeight="1" x14ac:dyDescent="0.35">
      <c r="A319" s="10"/>
    </row>
    <row r="320" spans="1:1" ht="14.25" customHeight="1" x14ac:dyDescent="0.35">
      <c r="A320" s="10"/>
    </row>
    <row r="321" spans="1:1" ht="14.25" customHeight="1" x14ac:dyDescent="0.35">
      <c r="A321" s="10"/>
    </row>
    <row r="322" spans="1:1" ht="14.25" customHeight="1" x14ac:dyDescent="0.35">
      <c r="A322" s="10"/>
    </row>
    <row r="323" spans="1:1" ht="14.25" customHeight="1" x14ac:dyDescent="0.35">
      <c r="A323" s="10"/>
    </row>
    <row r="324" spans="1:1" ht="14.25" customHeight="1" x14ac:dyDescent="0.35">
      <c r="A324" s="10"/>
    </row>
    <row r="325" spans="1:1" ht="14.25" customHeight="1" x14ac:dyDescent="0.35">
      <c r="A325" s="10"/>
    </row>
    <row r="326" spans="1:1" ht="14.25" customHeight="1" x14ac:dyDescent="0.35">
      <c r="A326" s="10"/>
    </row>
    <row r="327" spans="1:1" ht="14.25" customHeight="1" x14ac:dyDescent="0.35">
      <c r="A327" s="10"/>
    </row>
    <row r="328" spans="1:1" ht="14.25" customHeight="1" x14ac:dyDescent="0.35">
      <c r="A328" s="10"/>
    </row>
    <row r="329" spans="1:1" ht="14.25" customHeight="1" x14ac:dyDescent="0.35">
      <c r="A329" s="10"/>
    </row>
    <row r="330" spans="1:1" ht="14.25" customHeight="1" x14ac:dyDescent="0.35">
      <c r="A330" s="10"/>
    </row>
    <row r="331" spans="1:1" ht="14.25" customHeight="1" x14ac:dyDescent="0.35">
      <c r="A331" s="10"/>
    </row>
    <row r="332" spans="1:1" ht="14.25" customHeight="1" x14ac:dyDescent="0.35">
      <c r="A332" s="10"/>
    </row>
    <row r="333" spans="1:1" ht="14.25" customHeight="1" x14ac:dyDescent="0.35">
      <c r="A333" s="10"/>
    </row>
    <row r="334" spans="1:1" ht="14.25" customHeight="1" x14ac:dyDescent="0.35">
      <c r="A334" s="10"/>
    </row>
    <row r="335" spans="1:1" ht="14.25" customHeight="1" x14ac:dyDescent="0.35">
      <c r="A335" s="10"/>
    </row>
    <row r="336" spans="1:1" ht="14.25" customHeight="1" x14ac:dyDescent="0.35">
      <c r="A336" s="10"/>
    </row>
    <row r="337" spans="1:1" ht="14.25" customHeight="1" x14ac:dyDescent="0.35">
      <c r="A337" s="10"/>
    </row>
    <row r="338" spans="1:1" ht="14.25" customHeight="1" x14ac:dyDescent="0.35">
      <c r="A338" s="10"/>
    </row>
    <row r="339" spans="1:1" ht="14.25" customHeight="1" x14ac:dyDescent="0.35">
      <c r="A339" s="10"/>
    </row>
    <row r="340" spans="1:1" ht="14.25" customHeight="1" x14ac:dyDescent="0.35">
      <c r="A340" s="10"/>
    </row>
    <row r="341" spans="1:1" ht="14.25" customHeight="1" x14ac:dyDescent="0.35">
      <c r="A341" s="10"/>
    </row>
    <row r="342" spans="1:1" ht="14.25" customHeight="1" x14ac:dyDescent="0.35">
      <c r="A342" s="10"/>
    </row>
    <row r="343" spans="1:1" ht="14.25" customHeight="1" x14ac:dyDescent="0.35">
      <c r="A343" s="10"/>
    </row>
    <row r="344" spans="1:1" ht="14.25" customHeight="1" x14ac:dyDescent="0.35">
      <c r="A344" s="10"/>
    </row>
    <row r="345" spans="1:1" ht="14.25" customHeight="1" x14ac:dyDescent="0.35">
      <c r="A345" s="10"/>
    </row>
    <row r="346" spans="1:1" ht="14.25" customHeight="1" x14ac:dyDescent="0.35">
      <c r="A346" s="10"/>
    </row>
    <row r="347" spans="1:1" ht="14.25" customHeight="1" x14ac:dyDescent="0.35">
      <c r="A347" s="10"/>
    </row>
    <row r="348" spans="1:1" ht="14.25" customHeight="1" x14ac:dyDescent="0.35">
      <c r="A348" s="10"/>
    </row>
    <row r="349" spans="1:1" ht="14.25" customHeight="1" x14ac:dyDescent="0.35">
      <c r="A349" s="10"/>
    </row>
    <row r="350" spans="1:1" ht="14.25" customHeight="1" x14ac:dyDescent="0.35">
      <c r="A350" s="10"/>
    </row>
    <row r="351" spans="1:1" ht="14.25" customHeight="1" x14ac:dyDescent="0.35">
      <c r="A351" s="10"/>
    </row>
    <row r="352" spans="1:1" ht="14.25" customHeight="1" x14ac:dyDescent="0.35">
      <c r="A352" s="10"/>
    </row>
    <row r="353" spans="1:1" ht="14.25" customHeight="1" x14ac:dyDescent="0.35">
      <c r="A353" s="10"/>
    </row>
    <row r="354" spans="1:1" ht="14.25" customHeight="1" x14ac:dyDescent="0.35">
      <c r="A354" s="10"/>
    </row>
    <row r="355" spans="1:1" ht="14.25" customHeight="1" x14ac:dyDescent="0.35">
      <c r="A355" s="10"/>
    </row>
    <row r="356" spans="1:1" ht="14.25" customHeight="1" x14ac:dyDescent="0.35">
      <c r="A356" s="10"/>
    </row>
    <row r="357" spans="1:1" ht="14.25" customHeight="1" x14ac:dyDescent="0.35">
      <c r="A357" s="10"/>
    </row>
    <row r="358" spans="1:1" ht="14.25" customHeight="1" x14ac:dyDescent="0.35">
      <c r="A358" s="10"/>
    </row>
    <row r="359" spans="1:1" ht="14.25" customHeight="1" x14ac:dyDescent="0.35">
      <c r="A359" s="10"/>
    </row>
    <row r="360" spans="1:1" ht="14.25" customHeight="1" x14ac:dyDescent="0.35">
      <c r="A360" s="10"/>
    </row>
    <row r="361" spans="1:1" ht="14.25" customHeight="1" x14ac:dyDescent="0.35">
      <c r="A361" s="10"/>
    </row>
    <row r="362" spans="1:1" ht="14.25" customHeight="1" x14ac:dyDescent="0.35">
      <c r="A362" s="10"/>
    </row>
    <row r="363" spans="1:1" ht="14.25" customHeight="1" x14ac:dyDescent="0.35">
      <c r="A363" s="10"/>
    </row>
    <row r="364" spans="1:1" ht="14.25" customHeight="1" x14ac:dyDescent="0.35">
      <c r="A364" s="10"/>
    </row>
    <row r="365" spans="1:1" ht="14.25" customHeight="1" x14ac:dyDescent="0.35">
      <c r="A365" s="10"/>
    </row>
    <row r="366" spans="1:1" ht="14.25" customHeight="1" x14ac:dyDescent="0.35">
      <c r="A366" s="10"/>
    </row>
    <row r="367" spans="1:1" ht="14.25" customHeight="1" x14ac:dyDescent="0.35">
      <c r="A367" s="10"/>
    </row>
    <row r="368" spans="1:1" ht="14.25" customHeight="1" x14ac:dyDescent="0.35">
      <c r="A368" s="10"/>
    </row>
    <row r="369" spans="1:1" ht="14.25" customHeight="1" x14ac:dyDescent="0.35">
      <c r="A369" s="10"/>
    </row>
    <row r="370" spans="1:1" ht="14.25" customHeight="1" x14ac:dyDescent="0.35">
      <c r="A370" s="10"/>
    </row>
    <row r="371" spans="1:1" ht="14.25" customHeight="1" x14ac:dyDescent="0.35">
      <c r="A371" s="10"/>
    </row>
    <row r="372" spans="1:1" ht="14.25" customHeight="1" x14ac:dyDescent="0.35">
      <c r="A372" s="10"/>
    </row>
    <row r="373" spans="1:1" ht="14.25" customHeight="1" x14ac:dyDescent="0.35">
      <c r="A373" s="10"/>
    </row>
    <row r="374" spans="1:1" ht="14.25" customHeight="1" x14ac:dyDescent="0.35">
      <c r="A374" s="10"/>
    </row>
    <row r="375" spans="1:1" ht="14.25" customHeight="1" x14ac:dyDescent="0.35">
      <c r="A375" s="10"/>
    </row>
    <row r="376" spans="1:1" ht="14.25" customHeight="1" x14ac:dyDescent="0.35">
      <c r="A376" s="10"/>
    </row>
    <row r="377" spans="1:1" ht="14.25" customHeight="1" x14ac:dyDescent="0.35">
      <c r="A377" s="10"/>
    </row>
    <row r="378" spans="1:1" ht="14.25" customHeight="1" x14ac:dyDescent="0.35">
      <c r="A378" s="10"/>
    </row>
    <row r="379" spans="1:1" ht="14.25" customHeight="1" x14ac:dyDescent="0.35">
      <c r="A379" s="10"/>
    </row>
    <row r="380" spans="1:1" ht="14.25" customHeight="1" x14ac:dyDescent="0.35">
      <c r="A380" s="10"/>
    </row>
    <row r="381" spans="1:1" ht="14.25" customHeight="1" x14ac:dyDescent="0.35">
      <c r="A381" s="10"/>
    </row>
    <row r="382" spans="1:1" ht="14.25" customHeight="1" x14ac:dyDescent="0.35">
      <c r="A382" s="10"/>
    </row>
    <row r="383" spans="1:1" ht="14.25" customHeight="1" x14ac:dyDescent="0.35">
      <c r="A383" s="10"/>
    </row>
    <row r="384" spans="1:1" ht="14.25" customHeight="1" x14ac:dyDescent="0.35">
      <c r="A384" s="10"/>
    </row>
    <row r="385" spans="1:1" ht="14.25" customHeight="1" x14ac:dyDescent="0.35">
      <c r="A385" s="10"/>
    </row>
    <row r="386" spans="1:1" ht="14.25" customHeight="1" x14ac:dyDescent="0.35">
      <c r="A386" s="10"/>
    </row>
    <row r="387" spans="1:1" ht="14.25" customHeight="1" x14ac:dyDescent="0.35">
      <c r="A387" s="10"/>
    </row>
    <row r="388" spans="1:1" ht="14.25" customHeight="1" x14ac:dyDescent="0.35">
      <c r="A388" s="10"/>
    </row>
    <row r="389" spans="1:1" ht="14.25" customHeight="1" x14ac:dyDescent="0.35">
      <c r="A389" s="10"/>
    </row>
    <row r="390" spans="1:1" ht="14.25" customHeight="1" x14ac:dyDescent="0.35">
      <c r="A390" s="10"/>
    </row>
    <row r="391" spans="1:1" ht="14.25" customHeight="1" x14ac:dyDescent="0.35">
      <c r="A391" s="10"/>
    </row>
    <row r="392" spans="1:1" ht="14.25" customHeight="1" x14ac:dyDescent="0.35">
      <c r="A392" s="10"/>
    </row>
    <row r="393" spans="1:1" ht="14.25" customHeight="1" x14ac:dyDescent="0.35">
      <c r="A393" s="10"/>
    </row>
    <row r="394" spans="1:1" ht="14.25" customHeight="1" x14ac:dyDescent="0.35">
      <c r="A394" s="10"/>
    </row>
    <row r="395" spans="1:1" ht="14.25" customHeight="1" x14ac:dyDescent="0.35">
      <c r="A395" s="10"/>
    </row>
    <row r="396" spans="1:1" ht="14.25" customHeight="1" x14ac:dyDescent="0.35">
      <c r="A396" s="10"/>
    </row>
    <row r="397" spans="1:1" ht="14.25" customHeight="1" x14ac:dyDescent="0.35">
      <c r="A397" s="10"/>
    </row>
    <row r="398" spans="1:1" ht="14.25" customHeight="1" x14ac:dyDescent="0.35">
      <c r="A398" s="10"/>
    </row>
    <row r="399" spans="1:1" ht="14.25" customHeight="1" x14ac:dyDescent="0.35">
      <c r="A399" s="10"/>
    </row>
    <row r="400" spans="1:1" ht="14.25" customHeight="1" x14ac:dyDescent="0.35">
      <c r="A400" s="10"/>
    </row>
    <row r="401" spans="1:1" ht="14.25" customHeight="1" x14ac:dyDescent="0.35">
      <c r="A401" s="10"/>
    </row>
    <row r="402" spans="1:1" ht="14.25" customHeight="1" x14ac:dyDescent="0.35">
      <c r="A402" s="10"/>
    </row>
    <row r="403" spans="1:1" ht="14.25" customHeight="1" x14ac:dyDescent="0.35">
      <c r="A403" s="10"/>
    </row>
    <row r="404" spans="1:1" ht="14.25" customHeight="1" x14ac:dyDescent="0.35">
      <c r="A404" s="10"/>
    </row>
    <row r="405" spans="1:1" ht="14.25" customHeight="1" x14ac:dyDescent="0.35">
      <c r="A405" s="10"/>
    </row>
    <row r="406" spans="1:1" ht="14.25" customHeight="1" x14ac:dyDescent="0.35">
      <c r="A406" s="10"/>
    </row>
    <row r="407" spans="1:1" ht="14.25" customHeight="1" x14ac:dyDescent="0.35">
      <c r="A407" s="10"/>
    </row>
    <row r="408" spans="1:1" ht="14.25" customHeight="1" x14ac:dyDescent="0.35">
      <c r="A408" s="10"/>
    </row>
    <row r="409" spans="1:1" ht="14.25" customHeight="1" x14ac:dyDescent="0.35">
      <c r="A409" s="10"/>
    </row>
    <row r="410" spans="1:1" ht="14.25" customHeight="1" x14ac:dyDescent="0.35">
      <c r="A410" s="10"/>
    </row>
    <row r="411" spans="1:1" ht="14.25" customHeight="1" x14ac:dyDescent="0.35">
      <c r="A411" s="10"/>
    </row>
    <row r="412" spans="1:1" ht="14.25" customHeight="1" x14ac:dyDescent="0.35">
      <c r="A412" s="10"/>
    </row>
    <row r="413" spans="1:1" ht="14.25" customHeight="1" x14ac:dyDescent="0.35">
      <c r="A413" s="10"/>
    </row>
    <row r="414" spans="1:1" ht="14.25" customHeight="1" x14ac:dyDescent="0.35">
      <c r="A414" s="10"/>
    </row>
    <row r="415" spans="1:1" ht="14.25" customHeight="1" x14ac:dyDescent="0.35">
      <c r="A415" s="10"/>
    </row>
    <row r="416" spans="1:1" ht="14.25" customHeight="1" x14ac:dyDescent="0.35">
      <c r="A416" s="10"/>
    </row>
    <row r="417" spans="1:1" ht="14.25" customHeight="1" x14ac:dyDescent="0.35">
      <c r="A417" s="10"/>
    </row>
    <row r="418" spans="1:1" ht="14.25" customHeight="1" x14ac:dyDescent="0.35">
      <c r="A418" s="10"/>
    </row>
    <row r="419" spans="1:1" ht="14.25" customHeight="1" x14ac:dyDescent="0.35">
      <c r="A419" s="10"/>
    </row>
    <row r="420" spans="1:1" ht="14.25" customHeight="1" x14ac:dyDescent="0.35">
      <c r="A420" s="10"/>
    </row>
    <row r="421" spans="1:1" ht="14.25" customHeight="1" x14ac:dyDescent="0.35">
      <c r="A421" s="10"/>
    </row>
    <row r="422" spans="1:1" ht="14.25" customHeight="1" x14ac:dyDescent="0.35">
      <c r="A422" s="10"/>
    </row>
    <row r="423" spans="1:1" ht="14.25" customHeight="1" x14ac:dyDescent="0.35">
      <c r="A423" s="10"/>
    </row>
    <row r="424" spans="1:1" ht="14.25" customHeight="1" x14ac:dyDescent="0.35">
      <c r="A424" s="10"/>
    </row>
    <row r="425" spans="1:1" ht="14.25" customHeight="1" x14ac:dyDescent="0.35">
      <c r="A425" s="10"/>
    </row>
    <row r="426" spans="1:1" ht="14.25" customHeight="1" x14ac:dyDescent="0.35">
      <c r="A426" s="10"/>
    </row>
    <row r="427" spans="1:1" ht="14.25" customHeight="1" x14ac:dyDescent="0.35">
      <c r="A427" s="10"/>
    </row>
    <row r="428" spans="1:1" ht="14.25" customHeight="1" x14ac:dyDescent="0.35">
      <c r="A428" s="10"/>
    </row>
    <row r="429" spans="1:1" ht="14.25" customHeight="1" x14ac:dyDescent="0.35">
      <c r="A429" s="10"/>
    </row>
    <row r="430" spans="1:1" ht="14.25" customHeight="1" x14ac:dyDescent="0.35">
      <c r="A430" s="10"/>
    </row>
    <row r="431" spans="1:1" ht="14.25" customHeight="1" x14ac:dyDescent="0.35">
      <c r="A431" s="10"/>
    </row>
    <row r="432" spans="1:1" ht="14.25" customHeight="1" x14ac:dyDescent="0.35">
      <c r="A432" s="10"/>
    </row>
    <row r="433" spans="1:1" ht="14.25" customHeight="1" x14ac:dyDescent="0.35">
      <c r="A433" s="10"/>
    </row>
    <row r="434" spans="1:1" ht="14.25" customHeight="1" x14ac:dyDescent="0.35">
      <c r="A434" s="10"/>
    </row>
    <row r="435" spans="1:1" ht="14.25" customHeight="1" x14ac:dyDescent="0.35">
      <c r="A435" s="10"/>
    </row>
    <row r="436" spans="1:1" ht="14.25" customHeight="1" x14ac:dyDescent="0.35">
      <c r="A436" s="10"/>
    </row>
    <row r="437" spans="1:1" ht="14.25" customHeight="1" x14ac:dyDescent="0.35">
      <c r="A437" s="10"/>
    </row>
    <row r="438" spans="1:1" ht="14.25" customHeight="1" x14ac:dyDescent="0.35">
      <c r="A438" s="10"/>
    </row>
    <row r="439" spans="1:1" ht="14.25" customHeight="1" x14ac:dyDescent="0.35">
      <c r="A439" s="10"/>
    </row>
    <row r="440" spans="1:1" ht="14.25" customHeight="1" x14ac:dyDescent="0.35">
      <c r="A440" s="10"/>
    </row>
    <row r="441" spans="1:1" ht="14.25" customHeight="1" x14ac:dyDescent="0.35">
      <c r="A441" s="10"/>
    </row>
    <row r="442" spans="1:1" ht="14.25" customHeight="1" x14ac:dyDescent="0.35">
      <c r="A442" s="10"/>
    </row>
    <row r="443" spans="1:1" ht="14.25" customHeight="1" x14ac:dyDescent="0.35">
      <c r="A443" s="10"/>
    </row>
    <row r="444" spans="1:1" ht="14.25" customHeight="1" x14ac:dyDescent="0.35">
      <c r="A444" s="10"/>
    </row>
    <row r="445" spans="1:1" ht="14.25" customHeight="1" x14ac:dyDescent="0.35">
      <c r="A445" s="10"/>
    </row>
    <row r="446" spans="1:1" ht="14.25" customHeight="1" x14ac:dyDescent="0.35">
      <c r="A446" s="10"/>
    </row>
    <row r="447" spans="1:1" ht="14.25" customHeight="1" x14ac:dyDescent="0.35">
      <c r="A447" s="10"/>
    </row>
    <row r="448" spans="1:1" ht="14.25" customHeight="1" x14ac:dyDescent="0.35">
      <c r="A448" s="10"/>
    </row>
    <row r="449" spans="1:1" ht="14.25" customHeight="1" x14ac:dyDescent="0.35">
      <c r="A449" s="10"/>
    </row>
    <row r="450" spans="1:1" ht="14.25" customHeight="1" x14ac:dyDescent="0.35">
      <c r="A450" s="10"/>
    </row>
    <row r="451" spans="1:1" ht="14.25" customHeight="1" x14ac:dyDescent="0.35">
      <c r="A451" s="10"/>
    </row>
    <row r="452" spans="1:1" ht="14.25" customHeight="1" x14ac:dyDescent="0.35">
      <c r="A452" s="10"/>
    </row>
    <row r="453" spans="1:1" ht="14.25" customHeight="1" x14ac:dyDescent="0.35">
      <c r="A453" s="10"/>
    </row>
    <row r="454" spans="1:1" ht="14.25" customHeight="1" x14ac:dyDescent="0.35">
      <c r="A454" s="10"/>
    </row>
    <row r="455" spans="1:1" ht="14.25" customHeight="1" x14ac:dyDescent="0.35">
      <c r="A455" s="10"/>
    </row>
    <row r="456" spans="1:1" ht="14.25" customHeight="1" x14ac:dyDescent="0.35">
      <c r="A456" s="10"/>
    </row>
    <row r="457" spans="1:1" ht="14.25" customHeight="1" x14ac:dyDescent="0.35">
      <c r="A457" s="10"/>
    </row>
    <row r="458" spans="1:1" ht="14.25" customHeight="1" x14ac:dyDescent="0.35">
      <c r="A458" s="10"/>
    </row>
    <row r="459" spans="1:1" ht="14.25" customHeight="1" x14ac:dyDescent="0.35">
      <c r="A459" s="10"/>
    </row>
    <row r="460" spans="1:1" ht="14.25" customHeight="1" x14ac:dyDescent="0.35">
      <c r="A460" s="10"/>
    </row>
    <row r="461" spans="1:1" ht="14.25" customHeight="1" x14ac:dyDescent="0.35">
      <c r="A461" s="10"/>
    </row>
    <row r="462" spans="1:1" ht="14.25" customHeight="1" x14ac:dyDescent="0.35">
      <c r="A462" s="10"/>
    </row>
    <row r="463" spans="1:1" ht="14.25" customHeight="1" x14ac:dyDescent="0.35">
      <c r="A463" s="10"/>
    </row>
    <row r="464" spans="1:1" ht="14.25" customHeight="1" x14ac:dyDescent="0.35">
      <c r="A464" s="10"/>
    </row>
    <row r="465" spans="1:1" ht="14.25" customHeight="1" x14ac:dyDescent="0.35">
      <c r="A465" s="10"/>
    </row>
    <row r="466" spans="1:1" ht="14.25" customHeight="1" x14ac:dyDescent="0.35">
      <c r="A466" s="10"/>
    </row>
    <row r="467" spans="1:1" ht="14.25" customHeight="1" x14ac:dyDescent="0.35">
      <c r="A467" s="10"/>
    </row>
    <row r="468" spans="1:1" ht="14.25" customHeight="1" x14ac:dyDescent="0.35">
      <c r="A468" s="10"/>
    </row>
    <row r="469" spans="1:1" ht="14.25" customHeight="1" x14ac:dyDescent="0.35">
      <c r="A469" s="10"/>
    </row>
    <row r="470" spans="1:1" ht="14.25" customHeight="1" x14ac:dyDescent="0.35">
      <c r="A470" s="10"/>
    </row>
    <row r="471" spans="1:1" ht="14.25" customHeight="1" x14ac:dyDescent="0.35">
      <c r="A471" s="10"/>
    </row>
    <row r="472" spans="1:1" ht="14.25" customHeight="1" x14ac:dyDescent="0.35">
      <c r="A472" s="10"/>
    </row>
    <row r="473" spans="1:1" ht="14.25" customHeight="1" x14ac:dyDescent="0.35">
      <c r="A473" s="10"/>
    </row>
    <row r="474" spans="1:1" ht="14.25" customHeight="1" x14ac:dyDescent="0.35">
      <c r="A474" s="10"/>
    </row>
    <row r="475" spans="1:1" ht="14.25" customHeight="1" x14ac:dyDescent="0.35">
      <c r="A475" s="10"/>
    </row>
    <row r="476" spans="1:1" ht="14.25" customHeight="1" x14ac:dyDescent="0.35">
      <c r="A476" s="10"/>
    </row>
    <row r="477" spans="1:1" ht="14.25" customHeight="1" x14ac:dyDescent="0.35">
      <c r="A477" s="10"/>
    </row>
    <row r="478" spans="1:1" ht="14.25" customHeight="1" x14ac:dyDescent="0.35">
      <c r="A478" s="10"/>
    </row>
    <row r="479" spans="1:1" ht="14.25" customHeight="1" x14ac:dyDescent="0.35">
      <c r="A479" s="10"/>
    </row>
    <row r="480" spans="1:1" ht="14.25" customHeight="1" x14ac:dyDescent="0.35">
      <c r="A480" s="10"/>
    </row>
    <row r="481" spans="1:1" ht="14.25" customHeight="1" x14ac:dyDescent="0.35">
      <c r="A481" s="10"/>
    </row>
    <row r="482" spans="1:1" ht="14.25" customHeight="1" x14ac:dyDescent="0.35">
      <c r="A482" s="10"/>
    </row>
    <row r="483" spans="1:1" ht="14.25" customHeight="1" x14ac:dyDescent="0.35">
      <c r="A483" s="10"/>
    </row>
    <row r="484" spans="1:1" ht="14.25" customHeight="1" x14ac:dyDescent="0.35">
      <c r="A484" s="10"/>
    </row>
    <row r="485" spans="1:1" ht="14.25" customHeight="1" x14ac:dyDescent="0.35">
      <c r="A485" s="10"/>
    </row>
    <row r="486" spans="1:1" ht="14.25" customHeight="1" x14ac:dyDescent="0.35">
      <c r="A486" s="10"/>
    </row>
    <row r="487" spans="1:1" ht="14.25" customHeight="1" x14ac:dyDescent="0.35">
      <c r="A487" s="10"/>
    </row>
    <row r="488" spans="1:1" ht="14.25" customHeight="1" x14ac:dyDescent="0.35">
      <c r="A488" s="10"/>
    </row>
    <row r="489" spans="1:1" ht="14.25" customHeight="1" x14ac:dyDescent="0.35">
      <c r="A489" s="10"/>
    </row>
    <row r="490" spans="1:1" ht="14.25" customHeight="1" x14ac:dyDescent="0.35">
      <c r="A490" s="10"/>
    </row>
    <row r="491" spans="1:1" ht="14.25" customHeight="1" x14ac:dyDescent="0.35">
      <c r="A491" s="10"/>
    </row>
    <row r="492" spans="1:1" ht="14.25" customHeight="1" x14ac:dyDescent="0.35">
      <c r="A492" s="10"/>
    </row>
    <row r="493" spans="1:1" ht="14.25" customHeight="1" x14ac:dyDescent="0.35">
      <c r="A493" s="10"/>
    </row>
    <row r="494" spans="1:1" ht="14.25" customHeight="1" x14ac:dyDescent="0.35">
      <c r="A494" s="10"/>
    </row>
    <row r="495" spans="1:1" ht="14.25" customHeight="1" x14ac:dyDescent="0.35">
      <c r="A495" s="10"/>
    </row>
    <row r="496" spans="1:1" ht="14.25" customHeight="1" x14ac:dyDescent="0.35">
      <c r="A496" s="10"/>
    </row>
    <row r="497" spans="1:1" ht="14.25" customHeight="1" x14ac:dyDescent="0.35">
      <c r="A497" s="10"/>
    </row>
    <row r="498" spans="1:1" ht="14.25" customHeight="1" x14ac:dyDescent="0.35">
      <c r="A498" s="10"/>
    </row>
    <row r="499" spans="1:1" ht="14.25" customHeight="1" x14ac:dyDescent="0.35">
      <c r="A499" s="10"/>
    </row>
    <row r="500" spans="1:1" ht="14.25" customHeight="1" x14ac:dyDescent="0.35">
      <c r="A500" s="10"/>
    </row>
    <row r="501" spans="1:1" ht="14.25" customHeight="1" x14ac:dyDescent="0.35">
      <c r="A501" s="10"/>
    </row>
    <row r="502" spans="1:1" ht="14.25" customHeight="1" x14ac:dyDescent="0.35">
      <c r="A502" s="10"/>
    </row>
    <row r="503" spans="1:1" ht="14.25" customHeight="1" x14ac:dyDescent="0.35">
      <c r="A503" s="10"/>
    </row>
    <row r="504" spans="1:1" ht="14.25" customHeight="1" x14ac:dyDescent="0.35">
      <c r="A504" s="10"/>
    </row>
    <row r="505" spans="1:1" ht="14.25" customHeight="1" x14ac:dyDescent="0.35">
      <c r="A505" s="10"/>
    </row>
    <row r="506" spans="1:1" ht="14.25" customHeight="1" x14ac:dyDescent="0.35">
      <c r="A506" s="10"/>
    </row>
    <row r="507" spans="1:1" ht="14.25" customHeight="1" x14ac:dyDescent="0.35">
      <c r="A507" s="10"/>
    </row>
    <row r="508" spans="1:1" ht="14.25" customHeight="1" x14ac:dyDescent="0.35">
      <c r="A508" s="10"/>
    </row>
    <row r="509" spans="1:1" ht="14.25" customHeight="1" x14ac:dyDescent="0.35">
      <c r="A509" s="10"/>
    </row>
    <row r="510" spans="1:1" ht="14.25" customHeight="1" x14ac:dyDescent="0.35">
      <c r="A510" s="10"/>
    </row>
    <row r="511" spans="1:1" ht="14.25" customHeight="1" x14ac:dyDescent="0.35">
      <c r="A511" s="10"/>
    </row>
    <row r="512" spans="1:1" ht="14.25" customHeight="1" x14ac:dyDescent="0.35">
      <c r="A512" s="10"/>
    </row>
    <row r="513" spans="1:1" ht="14.25" customHeight="1" x14ac:dyDescent="0.35">
      <c r="A513" s="10"/>
    </row>
    <row r="514" spans="1:1" ht="14.25" customHeight="1" x14ac:dyDescent="0.35">
      <c r="A514" s="10"/>
    </row>
    <row r="515" spans="1:1" ht="14.25" customHeight="1" x14ac:dyDescent="0.35">
      <c r="A515" s="10"/>
    </row>
    <row r="516" spans="1:1" ht="14.25" customHeight="1" x14ac:dyDescent="0.35">
      <c r="A516" s="10"/>
    </row>
    <row r="517" spans="1:1" ht="14.25" customHeight="1" x14ac:dyDescent="0.35">
      <c r="A517" s="10"/>
    </row>
    <row r="518" spans="1:1" ht="14.25" customHeight="1" x14ac:dyDescent="0.35">
      <c r="A518" s="10"/>
    </row>
    <row r="519" spans="1:1" ht="14.25" customHeight="1" x14ac:dyDescent="0.35">
      <c r="A519" s="10"/>
    </row>
    <row r="520" spans="1:1" ht="14.25" customHeight="1" x14ac:dyDescent="0.35">
      <c r="A520" s="10"/>
    </row>
    <row r="521" spans="1:1" ht="14.25" customHeight="1" x14ac:dyDescent="0.35">
      <c r="A521" s="10"/>
    </row>
    <row r="522" spans="1:1" ht="14.25" customHeight="1" x14ac:dyDescent="0.35">
      <c r="A522" s="10"/>
    </row>
    <row r="523" spans="1:1" ht="14.25" customHeight="1" x14ac:dyDescent="0.35">
      <c r="A523" s="10"/>
    </row>
    <row r="524" spans="1:1" ht="14.25" customHeight="1" x14ac:dyDescent="0.35">
      <c r="A524" s="10"/>
    </row>
    <row r="525" spans="1:1" ht="14.25" customHeight="1" x14ac:dyDescent="0.35">
      <c r="A525" s="10"/>
    </row>
    <row r="526" spans="1:1" ht="14.25" customHeight="1" x14ac:dyDescent="0.35">
      <c r="A526" s="10"/>
    </row>
    <row r="527" spans="1:1" ht="14.25" customHeight="1" x14ac:dyDescent="0.35">
      <c r="A527" s="10"/>
    </row>
    <row r="528" spans="1:1" ht="14.25" customHeight="1" x14ac:dyDescent="0.35">
      <c r="A528" s="10"/>
    </row>
    <row r="529" spans="1:1" ht="14.25" customHeight="1" x14ac:dyDescent="0.35">
      <c r="A529" s="10"/>
    </row>
    <row r="530" spans="1:1" ht="14.25" customHeight="1" x14ac:dyDescent="0.35">
      <c r="A530" s="10"/>
    </row>
    <row r="531" spans="1:1" ht="14.25" customHeight="1" x14ac:dyDescent="0.35">
      <c r="A531" s="10"/>
    </row>
    <row r="532" spans="1:1" ht="14.25" customHeight="1" x14ac:dyDescent="0.35">
      <c r="A532" s="10"/>
    </row>
    <row r="533" spans="1:1" ht="14.25" customHeight="1" x14ac:dyDescent="0.35">
      <c r="A533" s="10"/>
    </row>
    <row r="534" spans="1:1" ht="14.25" customHeight="1" x14ac:dyDescent="0.35">
      <c r="A534" s="10"/>
    </row>
    <row r="535" spans="1:1" ht="14.25" customHeight="1" x14ac:dyDescent="0.35">
      <c r="A535" s="10"/>
    </row>
    <row r="536" spans="1:1" ht="14.25" customHeight="1" x14ac:dyDescent="0.35">
      <c r="A536" s="10"/>
    </row>
    <row r="537" spans="1:1" ht="14.25" customHeight="1" x14ac:dyDescent="0.35">
      <c r="A537" s="10"/>
    </row>
    <row r="538" spans="1:1" ht="14.25" customHeight="1" x14ac:dyDescent="0.35">
      <c r="A538" s="10"/>
    </row>
    <row r="539" spans="1:1" ht="14.25" customHeight="1" x14ac:dyDescent="0.35">
      <c r="A539" s="10"/>
    </row>
    <row r="540" spans="1:1" ht="14.25" customHeight="1" x14ac:dyDescent="0.35">
      <c r="A540" s="10"/>
    </row>
    <row r="541" spans="1:1" ht="14.25" customHeight="1" x14ac:dyDescent="0.35">
      <c r="A541" s="10"/>
    </row>
    <row r="542" spans="1:1" ht="14.25" customHeight="1" x14ac:dyDescent="0.35">
      <c r="A542" s="10"/>
    </row>
    <row r="543" spans="1:1" ht="14.25" customHeight="1" x14ac:dyDescent="0.35">
      <c r="A543" s="10"/>
    </row>
    <row r="544" spans="1:1" ht="14.25" customHeight="1" x14ac:dyDescent="0.35">
      <c r="A544" s="10"/>
    </row>
    <row r="545" spans="1:1" ht="14.25" customHeight="1" x14ac:dyDescent="0.35">
      <c r="A545" s="10"/>
    </row>
    <row r="546" spans="1:1" ht="14.25" customHeight="1" x14ac:dyDescent="0.35">
      <c r="A546" s="10"/>
    </row>
    <row r="547" spans="1:1" ht="14.25" customHeight="1" x14ac:dyDescent="0.35">
      <c r="A547" s="10"/>
    </row>
    <row r="548" spans="1:1" ht="14.25" customHeight="1" x14ac:dyDescent="0.35">
      <c r="A548" s="10"/>
    </row>
    <row r="549" spans="1:1" ht="14.25" customHeight="1" x14ac:dyDescent="0.35">
      <c r="A549" s="10"/>
    </row>
    <row r="550" spans="1:1" ht="14.25" customHeight="1" x14ac:dyDescent="0.35">
      <c r="A550" s="10"/>
    </row>
    <row r="551" spans="1:1" ht="14.25" customHeight="1" x14ac:dyDescent="0.35">
      <c r="A551" s="10"/>
    </row>
    <row r="552" spans="1:1" ht="14.25" customHeight="1" x14ac:dyDescent="0.35">
      <c r="A552" s="10"/>
    </row>
    <row r="553" spans="1:1" ht="14.25" customHeight="1" x14ac:dyDescent="0.35">
      <c r="A553" s="10"/>
    </row>
    <row r="554" spans="1:1" ht="14.25" customHeight="1" x14ac:dyDescent="0.35">
      <c r="A554" s="10"/>
    </row>
    <row r="555" spans="1:1" ht="14.25" customHeight="1" x14ac:dyDescent="0.35">
      <c r="A555" s="10"/>
    </row>
    <row r="556" spans="1:1" ht="14.25" customHeight="1" x14ac:dyDescent="0.35">
      <c r="A556" s="10"/>
    </row>
    <row r="557" spans="1:1" ht="14.25" customHeight="1" x14ac:dyDescent="0.35">
      <c r="A557" s="10"/>
    </row>
    <row r="558" spans="1:1" ht="14.25" customHeight="1" x14ac:dyDescent="0.35">
      <c r="A558" s="10"/>
    </row>
    <row r="559" spans="1:1" ht="14.25" customHeight="1" x14ac:dyDescent="0.35">
      <c r="A559" s="10"/>
    </row>
    <row r="560" spans="1:1" ht="14.25" customHeight="1" x14ac:dyDescent="0.35">
      <c r="A560" s="10"/>
    </row>
    <row r="561" spans="1:1" ht="14.25" customHeight="1" x14ac:dyDescent="0.35">
      <c r="A561" s="10"/>
    </row>
    <row r="562" spans="1:1" ht="14.25" customHeight="1" x14ac:dyDescent="0.35">
      <c r="A562" s="10"/>
    </row>
    <row r="563" spans="1:1" ht="14.25" customHeight="1" x14ac:dyDescent="0.35">
      <c r="A563" s="10"/>
    </row>
    <row r="564" spans="1:1" ht="14.25" customHeight="1" x14ac:dyDescent="0.35">
      <c r="A564" s="10"/>
    </row>
    <row r="565" spans="1:1" ht="14.25" customHeight="1" x14ac:dyDescent="0.35">
      <c r="A565" s="10"/>
    </row>
    <row r="566" spans="1:1" ht="14.25" customHeight="1" x14ac:dyDescent="0.35">
      <c r="A566" s="10"/>
    </row>
    <row r="567" spans="1:1" ht="14.25" customHeight="1" x14ac:dyDescent="0.35">
      <c r="A567" s="10"/>
    </row>
    <row r="568" spans="1:1" ht="14.25" customHeight="1" x14ac:dyDescent="0.35">
      <c r="A568" s="10"/>
    </row>
    <row r="569" spans="1:1" ht="14.25" customHeight="1" x14ac:dyDescent="0.35">
      <c r="A569" s="10"/>
    </row>
    <row r="570" spans="1:1" ht="14.25" customHeight="1" x14ac:dyDescent="0.35">
      <c r="A570" s="10"/>
    </row>
    <row r="571" spans="1:1" ht="14.25" customHeight="1" x14ac:dyDescent="0.35">
      <c r="A571" s="10"/>
    </row>
    <row r="572" spans="1:1" ht="14.25" customHeight="1" x14ac:dyDescent="0.35">
      <c r="A572" s="10"/>
    </row>
    <row r="573" spans="1:1" ht="14.25" customHeight="1" x14ac:dyDescent="0.35">
      <c r="A573" s="10"/>
    </row>
    <row r="574" spans="1:1" ht="14.25" customHeight="1" x14ac:dyDescent="0.35">
      <c r="A574" s="10"/>
    </row>
    <row r="575" spans="1:1" ht="14.25" customHeight="1" x14ac:dyDescent="0.35">
      <c r="A575" s="10"/>
    </row>
    <row r="576" spans="1:1" ht="14.25" customHeight="1" x14ac:dyDescent="0.35">
      <c r="A576" s="10"/>
    </row>
    <row r="577" spans="1:1" ht="14.25" customHeight="1" x14ac:dyDescent="0.35">
      <c r="A577" s="10"/>
    </row>
    <row r="578" spans="1:1" ht="14.25" customHeight="1" x14ac:dyDescent="0.35">
      <c r="A578" s="10"/>
    </row>
    <row r="579" spans="1:1" ht="14.25" customHeight="1" x14ac:dyDescent="0.35">
      <c r="A579" s="10"/>
    </row>
    <row r="580" spans="1:1" ht="14.25" customHeight="1" x14ac:dyDescent="0.35">
      <c r="A580" s="10"/>
    </row>
    <row r="581" spans="1:1" ht="14.25" customHeight="1" x14ac:dyDescent="0.35">
      <c r="A581" s="10"/>
    </row>
    <row r="582" spans="1:1" ht="14.25" customHeight="1" x14ac:dyDescent="0.35">
      <c r="A582" s="10"/>
    </row>
    <row r="583" spans="1:1" ht="14.25" customHeight="1" x14ac:dyDescent="0.35">
      <c r="A583" s="10"/>
    </row>
    <row r="584" spans="1:1" ht="14.25" customHeight="1" x14ac:dyDescent="0.35">
      <c r="A584" s="10"/>
    </row>
    <row r="585" spans="1:1" ht="14.25" customHeight="1" x14ac:dyDescent="0.35">
      <c r="A585" s="10"/>
    </row>
    <row r="586" spans="1:1" ht="14.25" customHeight="1" x14ac:dyDescent="0.35">
      <c r="A586" s="10"/>
    </row>
    <row r="587" spans="1:1" ht="14.25" customHeight="1" x14ac:dyDescent="0.35">
      <c r="A587" s="10"/>
    </row>
    <row r="588" spans="1:1" ht="14.25" customHeight="1" x14ac:dyDescent="0.35">
      <c r="A588" s="10"/>
    </row>
    <row r="589" spans="1:1" ht="14.25" customHeight="1" x14ac:dyDescent="0.35">
      <c r="A589" s="10"/>
    </row>
    <row r="590" spans="1:1" ht="14.25" customHeight="1" x14ac:dyDescent="0.35">
      <c r="A590" s="10"/>
    </row>
    <row r="591" spans="1:1" ht="14.25" customHeight="1" x14ac:dyDescent="0.35">
      <c r="A591" s="10"/>
    </row>
    <row r="592" spans="1:1" ht="14.25" customHeight="1" x14ac:dyDescent="0.35">
      <c r="A592" s="10"/>
    </row>
    <row r="593" spans="1:1" ht="14.25" customHeight="1" x14ac:dyDescent="0.35">
      <c r="A593" s="10"/>
    </row>
    <row r="594" spans="1:1" ht="14.25" customHeight="1" x14ac:dyDescent="0.35">
      <c r="A594" s="10"/>
    </row>
    <row r="595" spans="1:1" ht="14.25" customHeight="1" x14ac:dyDescent="0.35">
      <c r="A595" s="10"/>
    </row>
    <row r="596" spans="1:1" ht="14.25" customHeight="1" x14ac:dyDescent="0.35">
      <c r="A596" s="10"/>
    </row>
    <row r="597" spans="1:1" ht="14.25" customHeight="1" x14ac:dyDescent="0.35">
      <c r="A597" s="10"/>
    </row>
    <row r="598" spans="1:1" ht="14.25" customHeight="1" x14ac:dyDescent="0.35">
      <c r="A598" s="10"/>
    </row>
    <row r="599" spans="1:1" ht="14.25" customHeight="1" x14ac:dyDescent="0.35">
      <c r="A599" s="10"/>
    </row>
    <row r="600" spans="1:1" ht="14.25" customHeight="1" x14ac:dyDescent="0.35">
      <c r="A600" s="10"/>
    </row>
    <row r="601" spans="1:1" ht="14.25" customHeight="1" x14ac:dyDescent="0.35">
      <c r="A601" s="10"/>
    </row>
    <row r="602" spans="1:1" ht="14.25" customHeight="1" x14ac:dyDescent="0.35">
      <c r="A602" s="10"/>
    </row>
    <row r="603" spans="1:1" ht="14.25" customHeight="1" x14ac:dyDescent="0.35">
      <c r="A603" s="10"/>
    </row>
    <row r="604" spans="1:1" ht="14.25" customHeight="1" x14ac:dyDescent="0.35">
      <c r="A604" s="10"/>
    </row>
    <row r="605" spans="1:1" ht="14.25" customHeight="1" x14ac:dyDescent="0.35">
      <c r="A605" s="10"/>
    </row>
    <row r="606" spans="1:1" ht="14.25" customHeight="1" x14ac:dyDescent="0.35">
      <c r="A606" s="10"/>
    </row>
    <row r="607" spans="1:1" ht="14.25" customHeight="1" x14ac:dyDescent="0.35">
      <c r="A607" s="10"/>
    </row>
    <row r="608" spans="1:1" ht="14.25" customHeight="1" x14ac:dyDescent="0.35">
      <c r="A608" s="10"/>
    </row>
    <row r="609" spans="1:1" ht="14.25" customHeight="1" x14ac:dyDescent="0.35">
      <c r="A609" s="10"/>
    </row>
    <row r="610" spans="1:1" ht="14.25" customHeight="1" x14ac:dyDescent="0.35">
      <c r="A610" s="10"/>
    </row>
    <row r="611" spans="1:1" ht="14.25" customHeight="1" x14ac:dyDescent="0.35">
      <c r="A611" s="10"/>
    </row>
    <row r="612" spans="1:1" ht="14.25" customHeight="1" x14ac:dyDescent="0.35">
      <c r="A612" s="10"/>
    </row>
    <row r="613" spans="1:1" ht="14.25" customHeight="1" x14ac:dyDescent="0.35">
      <c r="A613" s="10"/>
    </row>
    <row r="614" spans="1:1" ht="14.25" customHeight="1" x14ac:dyDescent="0.35">
      <c r="A614" s="10"/>
    </row>
    <row r="615" spans="1:1" ht="14.25" customHeight="1" x14ac:dyDescent="0.35">
      <c r="A615" s="10"/>
    </row>
    <row r="616" spans="1:1" ht="14.25" customHeight="1" x14ac:dyDescent="0.35">
      <c r="A616" s="10"/>
    </row>
    <row r="617" spans="1:1" ht="14.25" customHeight="1" x14ac:dyDescent="0.35">
      <c r="A617" s="10"/>
    </row>
    <row r="618" spans="1:1" ht="14.25" customHeight="1" x14ac:dyDescent="0.35">
      <c r="A618" s="10"/>
    </row>
    <row r="619" spans="1:1" ht="14.25" customHeight="1" x14ac:dyDescent="0.35">
      <c r="A619" s="10"/>
    </row>
    <row r="620" spans="1:1" ht="14.25" customHeight="1" x14ac:dyDescent="0.35">
      <c r="A620" s="10"/>
    </row>
    <row r="621" spans="1:1" ht="14.25" customHeight="1" x14ac:dyDescent="0.35">
      <c r="A621" s="10"/>
    </row>
    <row r="622" spans="1:1" ht="14.25" customHeight="1" x14ac:dyDescent="0.35">
      <c r="A622" s="10"/>
    </row>
    <row r="623" spans="1:1" ht="14.25" customHeight="1" x14ac:dyDescent="0.35">
      <c r="A623" s="10"/>
    </row>
    <row r="624" spans="1:1" ht="14.25" customHeight="1" x14ac:dyDescent="0.35">
      <c r="A624" s="10"/>
    </row>
    <row r="625" spans="1:1" ht="14.25" customHeight="1" x14ac:dyDescent="0.35">
      <c r="A625" s="10"/>
    </row>
    <row r="626" spans="1:1" ht="14.25" customHeight="1" x14ac:dyDescent="0.35">
      <c r="A626" s="10"/>
    </row>
    <row r="627" spans="1:1" ht="14.25" customHeight="1" x14ac:dyDescent="0.35">
      <c r="A627" s="10"/>
    </row>
    <row r="628" spans="1:1" ht="14.25" customHeight="1" x14ac:dyDescent="0.35">
      <c r="A628" s="10"/>
    </row>
    <row r="629" spans="1:1" ht="14.25" customHeight="1" x14ac:dyDescent="0.35">
      <c r="A629" s="10"/>
    </row>
    <row r="630" spans="1:1" ht="14.25" customHeight="1" x14ac:dyDescent="0.35">
      <c r="A630" s="10"/>
    </row>
    <row r="631" spans="1:1" ht="14.25" customHeight="1" x14ac:dyDescent="0.35">
      <c r="A631" s="10"/>
    </row>
    <row r="632" spans="1:1" ht="14.25" customHeight="1" x14ac:dyDescent="0.35">
      <c r="A632" s="10"/>
    </row>
    <row r="633" spans="1:1" ht="14.25" customHeight="1" x14ac:dyDescent="0.35">
      <c r="A633" s="10"/>
    </row>
    <row r="634" spans="1:1" ht="14.25" customHeight="1" x14ac:dyDescent="0.35">
      <c r="A634" s="10"/>
    </row>
    <row r="635" spans="1:1" ht="14.25" customHeight="1" x14ac:dyDescent="0.35">
      <c r="A635" s="10"/>
    </row>
    <row r="636" spans="1:1" ht="14.25" customHeight="1" x14ac:dyDescent="0.35">
      <c r="A636" s="10"/>
    </row>
    <row r="637" spans="1:1" ht="14.25" customHeight="1" x14ac:dyDescent="0.35">
      <c r="A637" s="10"/>
    </row>
    <row r="638" spans="1:1" ht="14.25" customHeight="1" x14ac:dyDescent="0.35">
      <c r="A638" s="10"/>
    </row>
    <row r="639" spans="1:1" ht="14.25" customHeight="1" x14ac:dyDescent="0.35">
      <c r="A639" s="10"/>
    </row>
    <row r="640" spans="1:1" ht="14.25" customHeight="1" x14ac:dyDescent="0.35">
      <c r="A640" s="10"/>
    </row>
    <row r="641" spans="1:1" ht="14.25" customHeight="1" x14ac:dyDescent="0.35">
      <c r="A641" s="10"/>
    </row>
    <row r="642" spans="1:1" ht="14.25" customHeight="1" x14ac:dyDescent="0.35">
      <c r="A642" s="10"/>
    </row>
    <row r="643" spans="1:1" ht="14.25" customHeight="1" x14ac:dyDescent="0.35">
      <c r="A643" s="10"/>
    </row>
    <row r="644" spans="1:1" ht="14.25" customHeight="1" x14ac:dyDescent="0.35">
      <c r="A644" s="10"/>
    </row>
    <row r="645" spans="1:1" ht="14.25" customHeight="1" x14ac:dyDescent="0.35">
      <c r="A645" s="10"/>
    </row>
    <row r="646" spans="1:1" ht="14.25" customHeight="1" x14ac:dyDescent="0.35">
      <c r="A646" s="10"/>
    </row>
    <row r="647" spans="1:1" ht="14.25" customHeight="1" x14ac:dyDescent="0.35">
      <c r="A647" s="10"/>
    </row>
    <row r="648" spans="1:1" ht="14.25" customHeight="1" x14ac:dyDescent="0.35">
      <c r="A648" s="10"/>
    </row>
    <row r="649" spans="1:1" ht="14.25" customHeight="1" x14ac:dyDescent="0.35">
      <c r="A649" s="10"/>
    </row>
    <row r="650" spans="1:1" ht="14.25" customHeight="1" x14ac:dyDescent="0.35">
      <c r="A650" s="10"/>
    </row>
    <row r="651" spans="1:1" ht="14.25" customHeight="1" x14ac:dyDescent="0.35">
      <c r="A651" s="10"/>
    </row>
    <row r="652" spans="1:1" ht="14.25" customHeight="1" x14ac:dyDescent="0.35">
      <c r="A652" s="10"/>
    </row>
    <row r="653" spans="1:1" ht="14.25" customHeight="1" x14ac:dyDescent="0.35">
      <c r="A653" s="10"/>
    </row>
    <row r="654" spans="1:1" ht="14.25" customHeight="1" x14ac:dyDescent="0.35">
      <c r="A654" s="10"/>
    </row>
    <row r="655" spans="1:1" ht="14.25" customHeight="1" x14ac:dyDescent="0.35">
      <c r="A655" s="10"/>
    </row>
    <row r="656" spans="1:1" ht="14.25" customHeight="1" x14ac:dyDescent="0.35">
      <c r="A656" s="10"/>
    </row>
    <row r="657" spans="1:1" ht="14.25" customHeight="1" x14ac:dyDescent="0.35">
      <c r="A657" s="10"/>
    </row>
    <row r="658" spans="1:1" ht="14.25" customHeight="1" x14ac:dyDescent="0.35">
      <c r="A658" s="10"/>
    </row>
    <row r="659" spans="1:1" ht="14.25" customHeight="1" x14ac:dyDescent="0.35">
      <c r="A659" s="10"/>
    </row>
    <row r="660" spans="1:1" ht="14.25" customHeight="1" x14ac:dyDescent="0.35">
      <c r="A660" s="10"/>
    </row>
    <row r="661" spans="1:1" ht="14.25" customHeight="1" x14ac:dyDescent="0.35">
      <c r="A661" s="10"/>
    </row>
    <row r="662" spans="1:1" ht="14.25" customHeight="1" x14ac:dyDescent="0.35">
      <c r="A662" s="10"/>
    </row>
    <row r="663" spans="1:1" ht="14.25" customHeight="1" x14ac:dyDescent="0.35">
      <c r="A663" s="10"/>
    </row>
    <row r="664" spans="1:1" ht="14.25" customHeight="1" x14ac:dyDescent="0.35">
      <c r="A664" s="10"/>
    </row>
    <row r="665" spans="1:1" ht="14.25" customHeight="1" x14ac:dyDescent="0.35">
      <c r="A665" s="10"/>
    </row>
    <row r="666" spans="1:1" ht="14.25" customHeight="1" x14ac:dyDescent="0.35">
      <c r="A666" s="10"/>
    </row>
    <row r="667" spans="1:1" ht="14.25" customHeight="1" x14ac:dyDescent="0.35">
      <c r="A667" s="10"/>
    </row>
    <row r="668" spans="1:1" ht="14.25" customHeight="1" x14ac:dyDescent="0.35">
      <c r="A668" s="10"/>
    </row>
    <row r="669" spans="1:1" ht="14.25" customHeight="1" x14ac:dyDescent="0.35">
      <c r="A669" s="10"/>
    </row>
    <row r="670" spans="1:1" ht="14.25" customHeight="1" x14ac:dyDescent="0.35">
      <c r="A670" s="10"/>
    </row>
    <row r="671" spans="1:1" ht="14.25" customHeight="1" x14ac:dyDescent="0.35">
      <c r="A671" s="10"/>
    </row>
    <row r="672" spans="1:1" ht="14.25" customHeight="1" x14ac:dyDescent="0.35">
      <c r="A672" s="10"/>
    </row>
    <row r="673" spans="1:1" ht="14.25" customHeight="1" x14ac:dyDescent="0.35">
      <c r="A673" s="10"/>
    </row>
    <row r="674" spans="1:1" ht="14.25" customHeight="1" x14ac:dyDescent="0.35">
      <c r="A674" s="10"/>
    </row>
    <row r="675" spans="1:1" ht="14.25" customHeight="1" x14ac:dyDescent="0.35">
      <c r="A675" s="10"/>
    </row>
    <row r="676" spans="1:1" ht="14.25" customHeight="1" x14ac:dyDescent="0.35">
      <c r="A676" s="10"/>
    </row>
    <row r="677" spans="1:1" ht="14.25" customHeight="1" x14ac:dyDescent="0.35">
      <c r="A677" s="10"/>
    </row>
    <row r="678" spans="1:1" ht="14.25" customHeight="1" x14ac:dyDescent="0.35">
      <c r="A678" s="10"/>
    </row>
    <row r="679" spans="1:1" ht="14.25" customHeight="1" x14ac:dyDescent="0.35">
      <c r="A679" s="10"/>
    </row>
    <row r="680" spans="1:1" ht="14.25" customHeight="1" x14ac:dyDescent="0.35">
      <c r="A680" s="10"/>
    </row>
    <row r="681" spans="1:1" ht="14.25" customHeight="1" x14ac:dyDescent="0.35">
      <c r="A681" s="10"/>
    </row>
    <row r="682" spans="1:1" ht="14.25" customHeight="1" x14ac:dyDescent="0.35">
      <c r="A682" s="10"/>
    </row>
    <row r="683" spans="1:1" ht="14.25" customHeight="1" x14ac:dyDescent="0.35">
      <c r="A683" s="10"/>
    </row>
    <row r="684" spans="1:1" ht="14.25" customHeight="1" x14ac:dyDescent="0.35">
      <c r="A684" s="10"/>
    </row>
    <row r="685" spans="1:1" ht="14.25" customHeight="1" x14ac:dyDescent="0.35">
      <c r="A685" s="10"/>
    </row>
    <row r="686" spans="1:1" ht="14.25" customHeight="1" x14ac:dyDescent="0.35">
      <c r="A686" s="10"/>
    </row>
    <row r="687" spans="1:1" ht="14.25" customHeight="1" x14ac:dyDescent="0.35">
      <c r="A687" s="10"/>
    </row>
    <row r="688" spans="1:1" ht="14.25" customHeight="1" x14ac:dyDescent="0.35">
      <c r="A688" s="10"/>
    </row>
    <row r="689" spans="1:1" ht="14.25" customHeight="1" x14ac:dyDescent="0.35">
      <c r="A689" s="10"/>
    </row>
    <row r="690" spans="1:1" ht="14.25" customHeight="1" x14ac:dyDescent="0.35">
      <c r="A690" s="10"/>
    </row>
    <row r="691" spans="1:1" ht="14.25" customHeight="1" x14ac:dyDescent="0.35">
      <c r="A691" s="10"/>
    </row>
    <row r="692" spans="1:1" ht="14.25" customHeight="1" x14ac:dyDescent="0.35">
      <c r="A692" s="10"/>
    </row>
    <row r="693" spans="1:1" ht="14.25" customHeight="1" x14ac:dyDescent="0.35">
      <c r="A693" s="10"/>
    </row>
    <row r="694" spans="1:1" ht="14.25" customHeight="1" x14ac:dyDescent="0.35">
      <c r="A694" s="10"/>
    </row>
    <row r="695" spans="1:1" ht="14.25" customHeight="1" x14ac:dyDescent="0.35">
      <c r="A695" s="10"/>
    </row>
    <row r="696" spans="1:1" ht="14.25" customHeight="1" x14ac:dyDescent="0.35">
      <c r="A696" s="10"/>
    </row>
    <row r="697" spans="1:1" ht="14.25" customHeight="1" x14ac:dyDescent="0.35">
      <c r="A697" s="10"/>
    </row>
    <row r="698" spans="1:1" ht="14.25" customHeight="1" x14ac:dyDescent="0.35">
      <c r="A698" s="10"/>
    </row>
    <row r="699" spans="1:1" ht="14.25" customHeight="1" x14ac:dyDescent="0.35">
      <c r="A699" s="10"/>
    </row>
    <row r="700" spans="1:1" ht="14.25" customHeight="1" x14ac:dyDescent="0.35">
      <c r="A700" s="10"/>
    </row>
    <row r="701" spans="1:1" ht="14.25" customHeight="1" x14ac:dyDescent="0.35">
      <c r="A701" s="10"/>
    </row>
    <row r="702" spans="1:1" ht="14.25" customHeight="1" x14ac:dyDescent="0.35">
      <c r="A702" s="10"/>
    </row>
    <row r="703" spans="1:1" ht="14.25" customHeight="1" x14ac:dyDescent="0.35">
      <c r="A703" s="10"/>
    </row>
    <row r="704" spans="1:1" ht="14.25" customHeight="1" x14ac:dyDescent="0.35">
      <c r="A704" s="10"/>
    </row>
    <row r="705" spans="1:1" ht="14.25" customHeight="1" x14ac:dyDescent="0.35">
      <c r="A705" s="10"/>
    </row>
    <row r="706" spans="1:1" ht="14.25" customHeight="1" x14ac:dyDescent="0.35">
      <c r="A706" s="10"/>
    </row>
    <row r="707" spans="1:1" ht="14.25" customHeight="1" x14ac:dyDescent="0.35">
      <c r="A707" s="10"/>
    </row>
    <row r="708" spans="1:1" ht="14.25" customHeight="1" x14ac:dyDescent="0.35">
      <c r="A708" s="10"/>
    </row>
    <row r="709" spans="1:1" ht="14.25" customHeight="1" x14ac:dyDescent="0.35">
      <c r="A709" s="10"/>
    </row>
    <row r="710" spans="1:1" ht="14.25" customHeight="1" x14ac:dyDescent="0.35">
      <c r="A710" s="10"/>
    </row>
    <row r="711" spans="1:1" ht="14.25" customHeight="1" x14ac:dyDescent="0.35">
      <c r="A711" s="10"/>
    </row>
    <row r="712" spans="1:1" ht="14.25" customHeight="1" x14ac:dyDescent="0.35">
      <c r="A712" s="10"/>
    </row>
    <row r="713" spans="1:1" ht="14.25" customHeight="1" x14ac:dyDescent="0.35">
      <c r="A713" s="10"/>
    </row>
    <row r="714" spans="1:1" ht="14.25" customHeight="1" x14ac:dyDescent="0.35">
      <c r="A714" s="10"/>
    </row>
    <row r="715" spans="1:1" ht="14.25" customHeight="1" x14ac:dyDescent="0.35">
      <c r="A715" s="10"/>
    </row>
    <row r="716" spans="1:1" ht="14.25" customHeight="1" x14ac:dyDescent="0.35">
      <c r="A716" s="10"/>
    </row>
    <row r="717" spans="1:1" ht="14.25" customHeight="1" x14ac:dyDescent="0.35">
      <c r="A717" s="10"/>
    </row>
    <row r="718" spans="1:1" ht="14.25" customHeight="1" x14ac:dyDescent="0.35">
      <c r="A718" s="10"/>
    </row>
    <row r="719" spans="1:1" ht="14.25" customHeight="1" x14ac:dyDescent="0.35">
      <c r="A719" s="10"/>
    </row>
    <row r="720" spans="1:1" ht="14.25" customHeight="1" x14ac:dyDescent="0.35">
      <c r="A720" s="10"/>
    </row>
    <row r="721" spans="1:1" ht="14.25" customHeight="1" x14ac:dyDescent="0.35">
      <c r="A721" s="10"/>
    </row>
    <row r="722" spans="1:1" ht="14.25" customHeight="1" x14ac:dyDescent="0.35">
      <c r="A722" s="10"/>
    </row>
    <row r="723" spans="1:1" ht="14.25" customHeight="1" x14ac:dyDescent="0.35">
      <c r="A723" s="10"/>
    </row>
    <row r="724" spans="1:1" ht="14.25" customHeight="1" x14ac:dyDescent="0.35">
      <c r="A724" s="10"/>
    </row>
    <row r="725" spans="1:1" ht="14.25" customHeight="1" x14ac:dyDescent="0.35">
      <c r="A725" s="10"/>
    </row>
    <row r="726" spans="1:1" ht="14.25" customHeight="1" x14ac:dyDescent="0.35">
      <c r="A726" s="10"/>
    </row>
    <row r="727" spans="1:1" ht="14.25" customHeight="1" x14ac:dyDescent="0.35">
      <c r="A727" s="10"/>
    </row>
    <row r="728" spans="1:1" ht="14.25" customHeight="1" x14ac:dyDescent="0.35">
      <c r="A728" s="10"/>
    </row>
    <row r="729" spans="1:1" ht="14.25" customHeight="1" x14ac:dyDescent="0.35">
      <c r="A729" s="10"/>
    </row>
    <row r="730" spans="1:1" ht="14.25" customHeight="1" x14ac:dyDescent="0.35">
      <c r="A730" s="10"/>
    </row>
    <row r="731" spans="1:1" ht="14.25" customHeight="1" x14ac:dyDescent="0.35">
      <c r="A731" s="10"/>
    </row>
    <row r="732" spans="1:1" ht="14.25" customHeight="1" x14ac:dyDescent="0.35">
      <c r="A732" s="10"/>
    </row>
    <row r="733" spans="1:1" ht="14.25" customHeight="1" x14ac:dyDescent="0.35">
      <c r="A733" s="10"/>
    </row>
    <row r="734" spans="1:1" ht="14.25" customHeight="1" x14ac:dyDescent="0.35">
      <c r="A734" s="10"/>
    </row>
    <row r="735" spans="1:1" ht="14.25" customHeight="1" x14ac:dyDescent="0.35">
      <c r="A735" s="10"/>
    </row>
    <row r="736" spans="1:1" ht="14.25" customHeight="1" x14ac:dyDescent="0.35">
      <c r="A736" s="10"/>
    </row>
    <row r="737" spans="1:1" ht="14.25" customHeight="1" x14ac:dyDescent="0.35">
      <c r="A737" s="10"/>
    </row>
    <row r="738" spans="1:1" ht="14.25" customHeight="1" x14ac:dyDescent="0.35">
      <c r="A738" s="10"/>
    </row>
    <row r="739" spans="1:1" ht="14.25" customHeight="1" x14ac:dyDescent="0.35">
      <c r="A739" s="10"/>
    </row>
    <row r="740" spans="1:1" ht="14.25" customHeight="1" x14ac:dyDescent="0.35">
      <c r="A740" s="10"/>
    </row>
    <row r="741" spans="1:1" ht="14.25" customHeight="1" x14ac:dyDescent="0.35">
      <c r="A741" s="10"/>
    </row>
    <row r="742" spans="1:1" ht="14.25" customHeight="1" x14ac:dyDescent="0.35">
      <c r="A742" s="10"/>
    </row>
    <row r="743" spans="1:1" ht="14.25" customHeight="1" x14ac:dyDescent="0.35">
      <c r="A743" s="10"/>
    </row>
    <row r="744" spans="1:1" ht="14.25" customHeight="1" x14ac:dyDescent="0.35">
      <c r="A744" s="10"/>
    </row>
    <row r="745" spans="1:1" ht="14.25" customHeight="1" x14ac:dyDescent="0.35">
      <c r="A745" s="10"/>
    </row>
    <row r="746" spans="1:1" ht="14.25" customHeight="1" x14ac:dyDescent="0.35">
      <c r="A746" s="10"/>
    </row>
    <row r="747" spans="1:1" ht="14.25" customHeight="1" x14ac:dyDescent="0.35">
      <c r="A747" s="10"/>
    </row>
    <row r="748" spans="1:1" ht="14.25" customHeight="1" x14ac:dyDescent="0.35">
      <c r="A748" s="10"/>
    </row>
    <row r="749" spans="1:1" ht="14.25" customHeight="1" x14ac:dyDescent="0.35">
      <c r="A749" s="10"/>
    </row>
    <row r="750" spans="1:1" ht="14.25" customHeight="1" x14ac:dyDescent="0.35">
      <c r="A750" s="10"/>
    </row>
    <row r="751" spans="1:1" ht="14.25" customHeight="1" x14ac:dyDescent="0.35">
      <c r="A751" s="10"/>
    </row>
    <row r="752" spans="1:1" ht="14.25" customHeight="1" x14ac:dyDescent="0.35">
      <c r="A752" s="10"/>
    </row>
    <row r="753" spans="1:1" ht="14.25" customHeight="1" x14ac:dyDescent="0.35">
      <c r="A753" s="10"/>
    </row>
    <row r="754" spans="1:1" ht="14.25" customHeight="1" x14ac:dyDescent="0.35">
      <c r="A754" s="10"/>
    </row>
    <row r="755" spans="1:1" ht="14.25" customHeight="1" x14ac:dyDescent="0.35">
      <c r="A755" s="10"/>
    </row>
    <row r="756" spans="1:1" ht="14.25" customHeight="1" x14ac:dyDescent="0.35">
      <c r="A756" s="10"/>
    </row>
    <row r="757" spans="1:1" ht="14.25" customHeight="1" x14ac:dyDescent="0.35">
      <c r="A757" s="10"/>
    </row>
    <row r="758" spans="1:1" ht="14.25" customHeight="1" x14ac:dyDescent="0.35">
      <c r="A758" s="10"/>
    </row>
    <row r="759" spans="1:1" ht="14.25" customHeight="1" x14ac:dyDescent="0.35">
      <c r="A759" s="10"/>
    </row>
    <row r="760" spans="1:1" ht="14.25" customHeight="1" x14ac:dyDescent="0.35">
      <c r="A760" s="10"/>
    </row>
    <row r="761" spans="1:1" ht="14.25" customHeight="1" x14ac:dyDescent="0.35">
      <c r="A761" s="10"/>
    </row>
    <row r="762" spans="1:1" ht="14.25" customHeight="1" x14ac:dyDescent="0.35">
      <c r="A762" s="10"/>
    </row>
    <row r="763" spans="1:1" ht="14.25" customHeight="1" x14ac:dyDescent="0.35">
      <c r="A763" s="10"/>
    </row>
    <row r="764" spans="1:1" ht="14.25" customHeight="1" x14ac:dyDescent="0.35">
      <c r="A764" s="10"/>
    </row>
    <row r="765" spans="1:1" ht="14.25" customHeight="1" x14ac:dyDescent="0.35">
      <c r="A765" s="10"/>
    </row>
    <row r="766" spans="1:1" ht="14.25" customHeight="1" x14ac:dyDescent="0.35">
      <c r="A766" s="10"/>
    </row>
    <row r="767" spans="1:1" ht="14.25" customHeight="1" x14ac:dyDescent="0.35">
      <c r="A767" s="10"/>
    </row>
    <row r="768" spans="1:1" ht="14.25" customHeight="1" x14ac:dyDescent="0.35">
      <c r="A768" s="10"/>
    </row>
    <row r="769" spans="1:1" ht="14.25" customHeight="1" x14ac:dyDescent="0.35">
      <c r="A769" s="10"/>
    </row>
    <row r="770" spans="1:1" ht="14.25" customHeight="1" x14ac:dyDescent="0.35">
      <c r="A770" s="10"/>
    </row>
    <row r="771" spans="1:1" ht="14.25" customHeight="1" x14ac:dyDescent="0.35">
      <c r="A771" s="10"/>
    </row>
    <row r="772" spans="1:1" ht="14.25" customHeight="1" x14ac:dyDescent="0.35">
      <c r="A772" s="10"/>
    </row>
    <row r="773" spans="1:1" ht="14.25" customHeight="1" x14ac:dyDescent="0.35">
      <c r="A773" s="10"/>
    </row>
    <row r="774" spans="1:1" ht="14.25" customHeight="1" x14ac:dyDescent="0.35">
      <c r="A774" s="10"/>
    </row>
    <row r="775" spans="1:1" ht="14.25" customHeight="1" x14ac:dyDescent="0.35">
      <c r="A775" s="10"/>
    </row>
    <row r="776" spans="1:1" ht="14.25" customHeight="1" x14ac:dyDescent="0.35">
      <c r="A776" s="10"/>
    </row>
    <row r="777" spans="1:1" ht="14.25" customHeight="1" x14ac:dyDescent="0.35">
      <c r="A777" s="10"/>
    </row>
    <row r="778" spans="1:1" ht="14.25" customHeight="1" x14ac:dyDescent="0.35">
      <c r="A778" s="10"/>
    </row>
    <row r="779" spans="1:1" ht="14.25" customHeight="1" x14ac:dyDescent="0.35">
      <c r="A779" s="10"/>
    </row>
    <row r="780" spans="1:1" ht="14.25" customHeight="1" x14ac:dyDescent="0.35">
      <c r="A780" s="10"/>
    </row>
    <row r="781" spans="1:1" ht="14.25" customHeight="1" x14ac:dyDescent="0.35">
      <c r="A781" s="10"/>
    </row>
    <row r="782" spans="1:1" ht="14.25" customHeight="1" x14ac:dyDescent="0.35">
      <c r="A782" s="10"/>
    </row>
    <row r="783" spans="1:1" ht="14.25" customHeight="1" x14ac:dyDescent="0.35">
      <c r="A783" s="10"/>
    </row>
    <row r="784" spans="1:1" ht="14.25" customHeight="1" x14ac:dyDescent="0.35">
      <c r="A784" s="10"/>
    </row>
    <row r="785" spans="1:1" ht="14.25" customHeight="1" x14ac:dyDescent="0.35">
      <c r="A785" s="10"/>
    </row>
    <row r="786" spans="1:1" ht="14.25" customHeight="1" x14ac:dyDescent="0.35">
      <c r="A786" s="10"/>
    </row>
    <row r="787" spans="1:1" ht="14.25" customHeight="1" x14ac:dyDescent="0.35">
      <c r="A787" s="10"/>
    </row>
    <row r="788" spans="1:1" ht="14.25" customHeight="1" x14ac:dyDescent="0.35">
      <c r="A788" s="10"/>
    </row>
    <row r="789" spans="1:1" ht="14.25" customHeight="1" x14ac:dyDescent="0.35">
      <c r="A789" s="10"/>
    </row>
    <row r="790" spans="1:1" ht="14.25" customHeight="1" x14ac:dyDescent="0.35">
      <c r="A790" s="10"/>
    </row>
    <row r="791" spans="1:1" ht="14.25" customHeight="1" x14ac:dyDescent="0.35">
      <c r="A791" s="10"/>
    </row>
    <row r="792" spans="1:1" ht="14.25" customHeight="1" x14ac:dyDescent="0.35">
      <c r="A792" s="10"/>
    </row>
    <row r="793" spans="1:1" ht="14.25" customHeight="1" x14ac:dyDescent="0.35">
      <c r="A793" s="10"/>
    </row>
    <row r="794" spans="1:1" ht="14.25" customHeight="1" x14ac:dyDescent="0.35">
      <c r="A794" s="10"/>
    </row>
    <row r="795" spans="1:1" ht="14.25" customHeight="1" x14ac:dyDescent="0.35">
      <c r="A795" s="10"/>
    </row>
    <row r="796" spans="1:1" ht="14.25" customHeight="1" x14ac:dyDescent="0.35">
      <c r="A796" s="10"/>
    </row>
    <row r="797" spans="1:1" ht="14.25" customHeight="1" x14ac:dyDescent="0.35">
      <c r="A797" s="10"/>
    </row>
    <row r="798" spans="1:1" ht="14.25" customHeight="1" x14ac:dyDescent="0.35">
      <c r="A798" s="10"/>
    </row>
    <row r="799" spans="1:1" ht="14.25" customHeight="1" x14ac:dyDescent="0.35">
      <c r="A799" s="10"/>
    </row>
    <row r="800" spans="1:1" ht="14.25" customHeight="1" x14ac:dyDescent="0.35">
      <c r="A800" s="10"/>
    </row>
    <row r="801" spans="1:1" ht="14.25" customHeight="1" x14ac:dyDescent="0.35">
      <c r="A801" s="10"/>
    </row>
    <row r="802" spans="1:1" ht="14.25" customHeight="1" x14ac:dyDescent="0.35">
      <c r="A802" s="10"/>
    </row>
    <row r="803" spans="1:1" ht="14.25" customHeight="1" x14ac:dyDescent="0.35">
      <c r="A803" s="10"/>
    </row>
    <row r="804" spans="1:1" ht="14.25" customHeight="1" x14ac:dyDescent="0.35">
      <c r="A804" s="10"/>
    </row>
    <row r="805" spans="1:1" ht="14.25" customHeight="1" x14ac:dyDescent="0.35">
      <c r="A805" s="10"/>
    </row>
    <row r="806" spans="1:1" ht="14.25" customHeight="1" x14ac:dyDescent="0.35">
      <c r="A806" s="10"/>
    </row>
    <row r="807" spans="1:1" ht="14.25" customHeight="1" x14ac:dyDescent="0.35">
      <c r="A807" s="10"/>
    </row>
    <row r="808" spans="1:1" ht="14.25" customHeight="1" x14ac:dyDescent="0.35">
      <c r="A808" s="10"/>
    </row>
    <row r="809" spans="1:1" ht="14.25" customHeight="1" x14ac:dyDescent="0.35">
      <c r="A809" s="10"/>
    </row>
    <row r="810" spans="1:1" ht="14.25" customHeight="1" x14ac:dyDescent="0.35">
      <c r="A810" s="10"/>
    </row>
    <row r="811" spans="1:1" ht="14.25" customHeight="1" x14ac:dyDescent="0.35">
      <c r="A811" s="10"/>
    </row>
    <row r="812" spans="1:1" ht="14.25" customHeight="1" x14ac:dyDescent="0.35">
      <c r="A812" s="10"/>
    </row>
    <row r="813" spans="1:1" ht="14.25" customHeight="1" x14ac:dyDescent="0.35">
      <c r="A813" s="10"/>
    </row>
    <row r="814" spans="1:1" ht="14.25" customHeight="1" x14ac:dyDescent="0.35">
      <c r="A814" s="10"/>
    </row>
    <row r="815" spans="1:1" ht="14.25" customHeight="1" x14ac:dyDescent="0.35">
      <c r="A815" s="10"/>
    </row>
    <row r="816" spans="1:1" ht="14.25" customHeight="1" x14ac:dyDescent="0.35">
      <c r="A816" s="10"/>
    </row>
    <row r="817" spans="1:1" ht="14.25" customHeight="1" x14ac:dyDescent="0.35">
      <c r="A817" s="10"/>
    </row>
    <row r="818" spans="1:1" ht="14.25" customHeight="1" x14ac:dyDescent="0.35">
      <c r="A818" s="10"/>
    </row>
    <row r="819" spans="1:1" ht="14.25" customHeight="1" x14ac:dyDescent="0.35">
      <c r="A819" s="10"/>
    </row>
    <row r="820" spans="1:1" ht="14.25" customHeight="1" x14ac:dyDescent="0.35">
      <c r="A820" s="10"/>
    </row>
    <row r="821" spans="1:1" ht="14.25" customHeight="1" x14ac:dyDescent="0.35">
      <c r="A821" s="10"/>
    </row>
    <row r="822" spans="1:1" ht="14.25" customHeight="1" x14ac:dyDescent="0.35">
      <c r="A822" s="10"/>
    </row>
    <row r="823" spans="1:1" ht="14.25" customHeight="1" x14ac:dyDescent="0.35">
      <c r="A823" s="10"/>
    </row>
    <row r="824" spans="1:1" ht="14.25" customHeight="1" x14ac:dyDescent="0.35">
      <c r="A824" s="10"/>
    </row>
    <row r="825" spans="1:1" ht="14.25" customHeight="1" x14ac:dyDescent="0.35">
      <c r="A825" s="10"/>
    </row>
    <row r="826" spans="1:1" ht="14.25" customHeight="1" x14ac:dyDescent="0.35">
      <c r="A826" s="10"/>
    </row>
    <row r="827" spans="1:1" ht="14.25" customHeight="1" x14ac:dyDescent="0.35">
      <c r="A827" s="10"/>
    </row>
    <row r="828" spans="1:1" ht="14.25" customHeight="1" x14ac:dyDescent="0.35">
      <c r="A828" s="10"/>
    </row>
    <row r="829" spans="1:1" ht="14.25" customHeight="1" x14ac:dyDescent="0.35">
      <c r="A829" s="10"/>
    </row>
    <row r="830" spans="1:1" ht="14.25" customHeight="1" x14ac:dyDescent="0.35">
      <c r="A830" s="10"/>
    </row>
    <row r="831" spans="1:1" ht="14.25" customHeight="1" x14ac:dyDescent="0.35">
      <c r="A831" s="10"/>
    </row>
    <row r="832" spans="1:1" ht="14.25" customHeight="1" x14ac:dyDescent="0.35">
      <c r="A832" s="10"/>
    </row>
    <row r="833" spans="1:1" ht="14.25" customHeight="1" x14ac:dyDescent="0.35">
      <c r="A833" s="10"/>
    </row>
    <row r="834" spans="1:1" ht="14.25" customHeight="1" x14ac:dyDescent="0.35">
      <c r="A834" s="10"/>
    </row>
    <row r="835" spans="1:1" ht="14.25" customHeight="1" x14ac:dyDescent="0.35">
      <c r="A835" s="10"/>
    </row>
    <row r="836" spans="1:1" ht="14.25" customHeight="1" x14ac:dyDescent="0.35">
      <c r="A836" s="10"/>
    </row>
    <row r="837" spans="1:1" ht="14.25" customHeight="1" x14ac:dyDescent="0.35">
      <c r="A837" s="10"/>
    </row>
    <row r="838" spans="1:1" ht="14.25" customHeight="1" x14ac:dyDescent="0.35">
      <c r="A838" s="10"/>
    </row>
    <row r="839" spans="1:1" ht="14.25" customHeight="1" x14ac:dyDescent="0.35">
      <c r="A839" s="10"/>
    </row>
    <row r="840" spans="1:1" ht="14.25" customHeight="1" x14ac:dyDescent="0.35">
      <c r="A840" s="10"/>
    </row>
    <row r="841" spans="1:1" ht="14.25" customHeight="1" x14ac:dyDescent="0.35">
      <c r="A841" s="10"/>
    </row>
    <row r="842" spans="1:1" ht="14.25" customHeight="1" x14ac:dyDescent="0.35">
      <c r="A842" s="10"/>
    </row>
    <row r="843" spans="1:1" ht="14.25" customHeight="1" x14ac:dyDescent="0.35">
      <c r="A843" s="10"/>
    </row>
    <row r="844" spans="1:1" ht="14.25" customHeight="1" x14ac:dyDescent="0.35">
      <c r="A844" s="10"/>
    </row>
    <row r="845" spans="1:1" ht="14.25" customHeight="1" x14ac:dyDescent="0.35">
      <c r="A845" s="10"/>
    </row>
    <row r="846" spans="1:1" ht="14.25" customHeight="1" x14ac:dyDescent="0.35">
      <c r="A846" s="10"/>
    </row>
    <row r="847" spans="1:1" ht="14.25" customHeight="1" x14ac:dyDescent="0.35">
      <c r="A847" s="10"/>
    </row>
    <row r="848" spans="1:1" ht="14.25" customHeight="1" x14ac:dyDescent="0.35">
      <c r="A848" s="10"/>
    </row>
    <row r="849" spans="1:1" ht="14.25" customHeight="1" x14ac:dyDescent="0.35">
      <c r="A849" s="10"/>
    </row>
    <row r="850" spans="1:1" ht="14.25" customHeight="1" x14ac:dyDescent="0.35">
      <c r="A850" s="10"/>
    </row>
    <row r="851" spans="1:1" ht="14.25" customHeight="1" x14ac:dyDescent="0.35">
      <c r="A851" s="10"/>
    </row>
    <row r="852" spans="1:1" ht="14.25" customHeight="1" x14ac:dyDescent="0.35">
      <c r="A852" s="10"/>
    </row>
    <row r="853" spans="1:1" ht="14.25" customHeight="1" x14ac:dyDescent="0.35">
      <c r="A853" s="10"/>
    </row>
    <row r="854" spans="1:1" ht="14.25" customHeight="1" x14ac:dyDescent="0.35">
      <c r="A854" s="10"/>
    </row>
    <row r="855" spans="1:1" ht="14.25" customHeight="1" x14ac:dyDescent="0.35">
      <c r="A855" s="10"/>
    </row>
    <row r="856" spans="1:1" ht="14.25" customHeight="1" x14ac:dyDescent="0.35">
      <c r="A856" s="10"/>
    </row>
    <row r="857" spans="1:1" ht="14.25" customHeight="1" x14ac:dyDescent="0.35">
      <c r="A857" s="10"/>
    </row>
    <row r="858" spans="1:1" ht="14.25" customHeight="1" x14ac:dyDescent="0.35">
      <c r="A858" s="10"/>
    </row>
    <row r="859" spans="1:1" ht="14.25" customHeight="1" x14ac:dyDescent="0.35">
      <c r="A859" s="10"/>
    </row>
    <row r="860" spans="1:1" ht="14.25" customHeight="1" x14ac:dyDescent="0.35">
      <c r="A860" s="10"/>
    </row>
    <row r="861" spans="1:1" ht="14.25" customHeight="1" x14ac:dyDescent="0.35">
      <c r="A861" s="10"/>
    </row>
    <row r="862" spans="1:1" ht="14.25" customHeight="1" x14ac:dyDescent="0.35">
      <c r="A862" s="10"/>
    </row>
    <row r="863" spans="1:1" ht="14.25" customHeight="1" x14ac:dyDescent="0.35">
      <c r="A863" s="10"/>
    </row>
    <row r="864" spans="1:1" ht="14.25" customHeight="1" x14ac:dyDescent="0.35">
      <c r="A864" s="10"/>
    </row>
    <row r="865" spans="1:1" ht="14.25" customHeight="1" x14ac:dyDescent="0.35">
      <c r="A865" s="10"/>
    </row>
    <row r="866" spans="1:1" ht="14.25" customHeight="1" x14ac:dyDescent="0.35">
      <c r="A866" s="10"/>
    </row>
    <row r="867" spans="1:1" ht="14.25" customHeight="1" x14ac:dyDescent="0.35">
      <c r="A867" s="10"/>
    </row>
    <row r="868" spans="1:1" ht="14.25" customHeight="1" x14ac:dyDescent="0.35">
      <c r="A868" s="10"/>
    </row>
    <row r="869" spans="1:1" ht="14.25" customHeight="1" x14ac:dyDescent="0.35">
      <c r="A869" s="10"/>
    </row>
    <row r="870" spans="1:1" ht="14.25" customHeight="1" x14ac:dyDescent="0.35">
      <c r="A870" s="10"/>
    </row>
    <row r="871" spans="1:1" ht="14.25" customHeight="1" x14ac:dyDescent="0.35">
      <c r="A871" s="10"/>
    </row>
    <row r="872" spans="1:1" ht="14.25" customHeight="1" x14ac:dyDescent="0.35">
      <c r="A872" s="10"/>
    </row>
    <row r="873" spans="1:1" ht="14.25" customHeight="1" x14ac:dyDescent="0.35">
      <c r="A873" s="10"/>
    </row>
    <row r="874" spans="1:1" ht="14.25" customHeight="1" x14ac:dyDescent="0.35">
      <c r="A874" s="10"/>
    </row>
    <row r="875" spans="1:1" ht="14.25" customHeight="1" x14ac:dyDescent="0.35">
      <c r="A875" s="10"/>
    </row>
    <row r="876" spans="1:1" ht="14.25" customHeight="1" x14ac:dyDescent="0.35">
      <c r="A876" s="10"/>
    </row>
    <row r="877" spans="1:1" ht="14.25" customHeight="1" x14ac:dyDescent="0.35">
      <c r="A877" s="10"/>
    </row>
    <row r="878" spans="1:1" ht="14.25" customHeight="1" x14ac:dyDescent="0.35">
      <c r="A878" s="10"/>
    </row>
    <row r="879" spans="1:1" ht="14.25" customHeight="1" x14ac:dyDescent="0.35">
      <c r="A879" s="10"/>
    </row>
    <row r="880" spans="1:1" ht="14.25" customHeight="1" x14ac:dyDescent="0.35">
      <c r="A880" s="10"/>
    </row>
    <row r="881" spans="1:1" ht="14.25" customHeight="1" x14ac:dyDescent="0.35">
      <c r="A881" s="10"/>
    </row>
    <row r="882" spans="1:1" ht="14.25" customHeight="1" x14ac:dyDescent="0.35">
      <c r="A882" s="10"/>
    </row>
    <row r="883" spans="1:1" ht="14.25" customHeight="1" x14ac:dyDescent="0.35">
      <c r="A883" s="10"/>
    </row>
    <row r="884" spans="1:1" ht="14.25" customHeight="1" x14ac:dyDescent="0.35">
      <c r="A884" s="10"/>
    </row>
    <row r="885" spans="1:1" ht="14.25" customHeight="1" x14ac:dyDescent="0.35">
      <c r="A885" s="10"/>
    </row>
    <row r="886" spans="1:1" ht="14.25" customHeight="1" x14ac:dyDescent="0.35">
      <c r="A886" s="10"/>
    </row>
    <row r="887" spans="1:1" ht="14.25" customHeight="1" x14ac:dyDescent="0.35">
      <c r="A887" s="10"/>
    </row>
    <row r="888" spans="1:1" ht="14.25" customHeight="1" x14ac:dyDescent="0.35">
      <c r="A888" s="10"/>
    </row>
    <row r="889" spans="1:1" ht="14.25" customHeight="1" x14ac:dyDescent="0.35">
      <c r="A889" s="10"/>
    </row>
    <row r="890" spans="1:1" ht="14.25" customHeight="1" x14ac:dyDescent="0.35">
      <c r="A890" s="10"/>
    </row>
    <row r="891" spans="1:1" ht="14.25" customHeight="1" x14ac:dyDescent="0.35">
      <c r="A891" s="10"/>
    </row>
    <row r="892" spans="1:1" ht="14.25" customHeight="1" x14ac:dyDescent="0.35">
      <c r="A892" s="10"/>
    </row>
    <row r="893" spans="1:1" ht="14.25" customHeight="1" x14ac:dyDescent="0.35">
      <c r="A893" s="10"/>
    </row>
    <row r="894" spans="1:1" ht="14.25" customHeight="1" x14ac:dyDescent="0.35">
      <c r="A894" s="10"/>
    </row>
    <row r="895" spans="1:1" ht="14.25" customHeight="1" x14ac:dyDescent="0.35">
      <c r="A895" s="10"/>
    </row>
    <row r="896" spans="1:1" ht="14.25" customHeight="1" x14ac:dyDescent="0.35">
      <c r="A896" s="10"/>
    </row>
    <row r="897" spans="1:1" ht="14.25" customHeight="1" x14ac:dyDescent="0.35">
      <c r="A897" s="10"/>
    </row>
    <row r="898" spans="1:1" ht="14.25" customHeight="1" x14ac:dyDescent="0.35">
      <c r="A898" s="10"/>
    </row>
    <row r="899" spans="1:1" ht="14.25" customHeight="1" x14ac:dyDescent="0.35">
      <c r="A899" s="10"/>
    </row>
    <row r="900" spans="1:1" ht="14.25" customHeight="1" x14ac:dyDescent="0.35">
      <c r="A900" s="10"/>
    </row>
    <row r="901" spans="1:1" ht="14.25" customHeight="1" x14ac:dyDescent="0.35">
      <c r="A901" s="10"/>
    </row>
    <row r="902" spans="1:1" ht="14.25" customHeight="1" x14ac:dyDescent="0.35">
      <c r="A902" s="10"/>
    </row>
    <row r="903" spans="1:1" ht="14.25" customHeight="1" x14ac:dyDescent="0.35">
      <c r="A903" s="10"/>
    </row>
    <row r="904" spans="1:1" ht="14.25" customHeight="1" x14ac:dyDescent="0.35">
      <c r="A904" s="10"/>
    </row>
    <row r="905" spans="1:1" ht="14.25" customHeight="1" x14ac:dyDescent="0.35">
      <c r="A905" s="10"/>
    </row>
    <row r="906" spans="1:1" ht="14.25" customHeight="1" x14ac:dyDescent="0.35">
      <c r="A906" s="10"/>
    </row>
    <row r="907" spans="1:1" ht="14.25" customHeight="1" x14ac:dyDescent="0.35">
      <c r="A907" s="10"/>
    </row>
    <row r="908" spans="1:1" ht="14.25" customHeight="1" x14ac:dyDescent="0.35">
      <c r="A908" s="10"/>
    </row>
    <row r="909" spans="1:1" ht="14.25" customHeight="1" x14ac:dyDescent="0.35">
      <c r="A909" s="10"/>
    </row>
    <row r="910" spans="1:1" ht="14.25" customHeight="1" x14ac:dyDescent="0.35">
      <c r="A910" s="10"/>
    </row>
    <row r="911" spans="1:1" ht="14.25" customHeight="1" x14ac:dyDescent="0.35">
      <c r="A911" s="10"/>
    </row>
    <row r="912" spans="1:1" ht="14.25" customHeight="1" x14ac:dyDescent="0.35">
      <c r="A912" s="10"/>
    </row>
    <row r="913" spans="1:1" ht="14.25" customHeight="1" x14ac:dyDescent="0.35">
      <c r="A913" s="10"/>
    </row>
    <row r="914" spans="1:1" ht="14.25" customHeight="1" x14ac:dyDescent="0.35">
      <c r="A914" s="10"/>
    </row>
    <row r="915" spans="1:1" ht="14.25" customHeight="1" x14ac:dyDescent="0.35">
      <c r="A915" s="10"/>
    </row>
    <row r="916" spans="1:1" ht="14.25" customHeight="1" x14ac:dyDescent="0.35">
      <c r="A916" s="10"/>
    </row>
    <row r="917" spans="1:1" ht="14.25" customHeight="1" x14ac:dyDescent="0.35">
      <c r="A917" s="10"/>
    </row>
    <row r="918" spans="1:1" ht="14.25" customHeight="1" x14ac:dyDescent="0.35">
      <c r="A918" s="10"/>
    </row>
    <row r="919" spans="1:1" ht="14.25" customHeight="1" x14ac:dyDescent="0.35">
      <c r="A919" s="10"/>
    </row>
    <row r="920" spans="1:1" ht="14.25" customHeight="1" x14ac:dyDescent="0.35">
      <c r="A920" s="10"/>
    </row>
    <row r="921" spans="1:1" ht="14.25" customHeight="1" x14ac:dyDescent="0.35">
      <c r="A921" s="10"/>
    </row>
    <row r="922" spans="1:1" ht="14.25" customHeight="1" x14ac:dyDescent="0.35">
      <c r="A922" s="10"/>
    </row>
    <row r="923" spans="1:1" ht="14.25" customHeight="1" x14ac:dyDescent="0.35">
      <c r="A923" s="10"/>
    </row>
    <row r="924" spans="1:1" ht="14.25" customHeight="1" x14ac:dyDescent="0.35">
      <c r="A924" s="10"/>
    </row>
    <row r="925" spans="1:1" ht="14.25" customHeight="1" x14ac:dyDescent="0.35">
      <c r="A925" s="10"/>
    </row>
    <row r="926" spans="1:1" ht="14.25" customHeight="1" x14ac:dyDescent="0.35">
      <c r="A926" s="10"/>
    </row>
    <row r="927" spans="1:1" ht="14.25" customHeight="1" x14ac:dyDescent="0.35">
      <c r="A927" s="10"/>
    </row>
    <row r="928" spans="1:1" ht="14.25" customHeight="1" x14ac:dyDescent="0.35">
      <c r="A928" s="10"/>
    </row>
    <row r="929" spans="1:1" ht="14.25" customHeight="1" x14ac:dyDescent="0.35">
      <c r="A929" s="10"/>
    </row>
    <row r="930" spans="1:1" ht="14.25" customHeight="1" x14ac:dyDescent="0.35">
      <c r="A930" s="10"/>
    </row>
    <row r="931" spans="1:1" ht="14.25" customHeight="1" x14ac:dyDescent="0.35">
      <c r="A931" s="10"/>
    </row>
    <row r="932" spans="1:1" ht="14.25" customHeight="1" x14ac:dyDescent="0.35">
      <c r="A932" s="10"/>
    </row>
    <row r="933" spans="1:1" ht="14.25" customHeight="1" x14ac:dyDescent="0.35">
      <c r="A933" s="10"/>
    </row>
    <row r="934" spans="1:1" ht="14.25" customHeight="1" x14ac:dyDescent="0.35">
      <c r="A934" s="10"/>
    </row>
    <row r="935" spans="1:1" ht="14.25" customHeight="1" x14ac:dyDescent="0.35">
      <c r="A935" s="10"/>
    </row>
    <row r="936" spans="1:1" ht="14.25" customHeight="1" x14ac:dyDescent="0.35">
      <c r="A936" s="10"/>
    </row>
    <row r="937" spans="1:1" ht="14.25" customHeight="1" x14ac:dyDescent="0.35">
      <c r="A937" s="10"/>
    </row>
    <row r="938" spans="1:1" ht="14.25" customHeight="1" x14ac:dyDescent="0.35">
      <c r="A938" s="10"/>
    </row>
    <row r="939" spans="1:1" ht="14.25" customHeight="1" x14ac:dyDescent="0.35">
      <c r="A939" s="10"/>
    </row>
    <row r="940" spans="1:1" ht="14.25" customHeight="1" x14ac:dyDescent="0.35">
      <c r="A940" s="10"/>
    </row>
    <row r="941" spans="1:1" ht="14.25" customHeight="1" x14ac:dyDescent="0.35">
      <c r="A941" s="10"/>
    </row>
    <row r="942" spans="1:1" ht="14.25" customHeight="1" x14ac:dyDescent="0.35">
      <c r="A942" s="10"/>
    </row>
    <row r="943" spans="1:1" ht="14.25" customHeight="1" x14ac:dyDescent="0.35">
      <c r="A943" s="10"/>
    </row>
    <row r="944" spans="1:1" ht="14.25" customHeight="1" x14ac:dyDescent="0.35">
      <c r="A944" s="10"/>
    </row>
    <row r="945" spans="1:1" ht="14.25" customHeight="1" x14ac:dyDescent="0.35">
      <c r="A945" s="10"/>
    </row>
    <row r="946" spans="1:1" ht="14.25" customHeight="1" x14ac:dyDescent="0.35">
      <c r="A946" s="10"/>
    </row>
    <row r="947" spans="1:1" ht="14.25" customHeight="1" x14ac:dyDescent="0.35">
      <c r="A947" s="10"/>
    </row>
    <row r="948" spans="1:1" ht="14.25" customHeight="1" x14ac:dyDescent="0.35">
      <c r="A948" s="10"/>
    </row>
    <row r="949" spans="1:1" ht="14.25" customHeight="1" x14ac:dyDescent="0.35">
      <c r="A949" s="10"/>
    </row>
    <row r="950" spans="1:1" ht="14.25" customHeight="1" x14ac:dyDescent="0.35">
      <c r="A950" s="10"/>
    </row>
    <row r="951" spans="1:1" ht="14.25" customHeight="1" x14ac:dyDescent="0.35">
      <c r="A951" s="10"/>
    </row>
    <row r="952" spans="1:1" ht="14.25" customHeight="1" x14ac:dyDescent="0.35">
      <c r="A952" s="10"/>
    </row>
    <row r="953" spans="1:1" ht="14.25" customHeight="1" x14ac:dyDescent="0.35">
      <c r="A953" s="10"/>
    </row>
    <row r="954" spans="1:1" ht="14.25" customHeight="1" x14ac:dyDescent="0.35">
      <c r="A954" s="10"/>
    </row>
    <row r="955" spans="1:1" ht="14.25" customHeight="1" x14ac:dyDescent="0.35">
      <c r="A955" s="10"/>
    </row>
    <row r="956" spans="1:1" ht="14.25" customHeight="1" x14ac:dyDescent="0.35">
      <c r="A956" s="10"/>
    </row>
    <row r="957" spans="1:1" ht="14.25" customHeight="1" x14ac:dyDescent="0.35">
      <c r="A957" s="10"/>
    </row>
    <row r="958" spans="1:1" ht="14.25" customHeight="1" x14ac:dyDescent="0.35">
      <c r="A958" s="10"/>
    </row>
    <row r="959" spans="1:1" ht="14.25" customHeight="1" x14ac:dyDescent="0.35">
      <c r="A959" s="10"/>
    </row>
    <row r="960" spans="1:1" ht="14.25" customHeight="1" x14ac:dyDescent="0.35">
      <c r="A960" s="10"/>
    </row>
    <row r="961" spans="1:1" ht="14.25" customHeight="1" x14ac:dyDescent="0.35">
      <c r="A961" s="10"/>
    </row>
    <row r="962" spans="1:1" ht="14.25" customHeight="1" x14ac:dyDescent="0.35">
      <c r="A962" s="10"/>
    </row>
    <row r="963" spans="1:1" ht="14.25" customHeight="1" x14ac:dyDescent="0.35">
      <c r="A963" s="10"/>
    </row>
  </sheetData>
  <mergeCells count="17">
    <mergeCell ref="A123:R123"/>
    <mergeCell ref="A1:E1"/>
    <mergeCell ref="A4:R4"/>
    <mergeCell ref="A11:R11"/>
    <mergeCell ref="A20:R20"/>
    <mergeCell ref="A27:R27"/>
    <mergeCell ref="A34:R34"/>
    <mergeCell ref="A51:R51"/>
    <mergeCell ref="A66:R66"/>
    <mergeCell ref="A80:R80"/>
    <mergeCell ref="A100:R100"/>
    <mergeCell ref="A119:R119"/>
    <mergeCell ref="A193:R193"/>
    <mergeCell ref="A202:R202"/>
    <mergeCell ref="A148:R148"/>
    <mergeCell ref="A160:R160"/>
    <mergeCell ref="A182:R182"/>
  </mergeCells>
  <pageMargins left="0.25" right="0.25" top="0.5" bottom="0.5" header="0" footer="0"/>
  <pageSetup scale="90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5D1FB-962F-4F91-8DA2-0E2BDCB4C3F1}">
  <dimension ref="A1:AH963"/>
  <sheetViews>
    <sheetView zoomScale="85" zoomScaleNormal="85"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F3" sqref="F3:H3"/>
    </sheetView>
  </sheetViews>
  <sheetFormatPr defaultColWidth="14.453125" defaultRowHeight="15" customHeight="1" x14ac:dyDescent="0.35"/>
  <cols>
    <col min="1" max="1" width="11.1796875" customWidth="1"/>
    <col min="2" max="2" width="65.54296875" customWidth="1"/>
    <col min="3" max="3" width="13.81640625" customWidth="1"/>
    <col min="4" max="4" width="22.81640625" customWidth="1"/>
    <col min="5" max="8" width="11.1796875" style="61" customWidth="1"/>
    <col min="9" max="15" width="11.1796875" style="1" customWidth="1"/>
    <col min="16" max="16" width="9.81640625" style="1" customWidth="1"/>
    <col min="17" max="18" width="10.81640625" customWidth="1"/>
    <col min="19" max="19" width="23.81640625" style="46" customWidth="1"/>
    <col min="20" max="20" width="8.81640625" customWidth="1"/>
    <col min="21" max="21" width="21.1796875" bestFit="1" customWidth="1"/>
    <col min="22" max="34" width="8.81640625" customWidth="1"/>
  </cols>
  <sheetData>
    <row r="1" spans="1:34" ht="18.5" x14ac:dyDescent="0.45">
      <c r="A1" s="117" t="s">
        <v>0</v>
      </c>
      <c r="B1" s="118"/>
      <c r="C1" s="118"/>
      <c r="D1" s="118"/>
      <c r="E1" s="118"/>
      <c r="F1" s="103"/>
      <c r="G1" s="103"/>
      <c r="H1" s="103"/>
      <c r="I1" s="101" t="s">
        <v>1</v>
      </c>
      <c r="J1" s="101"/>
      <c r="K1" s="101"/>
      <c r="L1" s="101"/>
      <c r="M1" s="101"/>
      <c r="N1" s="101"/>
      <c r="O1" s="101" t="s">
        <v>2</v>
      </c>
    </row>
    <row r="2" spans="1:34" ht="18.5" x14ac:dyDescent="0.45">
      <c r="A2" s="101"/>
      <c r="B2" s="102" t="s">
        <v>3</v>
      </c>
      <c r="C2" s="102"/>
      <c r="D2" s="102"/>
      <c r="E2" s="102"/>
      <c r="F2" s="103"/>
      <c r="G2" s="103"/>
      <c r="H2" s="103"/>
      <c r="I2" s="101"/>
      <c r="J2" s="101"/>
      <c r="K2" s="101"/>
      <c r="L2" s="101"/>
      <c r="M2" s="101"/>
      <c r="N2" s="101"/>
      <c r="O2" s="101"/>
    </row>
    <row r="3" spans="1:34" ht="93" x14ac:dyDescent="0.35">
      <c r="A3" s="13" t="s">
        <v>4</v>
      </c>
      <c r="B3" s="14" t="s">
        <v>5</v>
      </c>
      <c r="C3" s="15" t="s">
        <v>6</v>
      </c>
      <c r="D3" s="15" t="s">
        <v>7</v>
      </c>
      <c r="E3" s="51" t="s">
        <v>8</v>
      </c>
      <c r="F3" s="22" t="s">
        <v>622</v>
      </c>
      <c r="G3" s="22" t="s">
        <v>623</v>
      </c>
      <c r="H3" s="22" t="s">
        <v>624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22" t="s">
        <v>15</v>
      </c>
      <c r="P3" s="22" t="s">
        <v>16</v>
      </c>
      <c r="Q3" s="23" t="s">
        <v>17</v>
      </c>
      <c r="R3" s="23" t="s">
        <v>18</v>
      </c>
      <c r="S3" s="4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1" x14ac:dyDescent="0.5">
      <c r="A4" s="114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9"/>
      <c r="R4" s="120"/>
      <c r="S4" s="4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4.5" x14ac:dyDescent="0.35">
      <c r="A5" s="26" t="s">
        <v>20</v>
      </c>
      <c r="B5" s="25" t="s">
        <v>21</v>
      </c>
      <c r="C5" s="25" t="s">
        <v>22</v>
      </c>
      <c r="D5" s="25">
        <v>213008</v>
      </c>
      <c r="E5" s="69" t="s">
        <v>23</v>
      </c>
      <c r="F5" s="104"/>
      <c r="G5" s="104"/>
      <c r="H5" s="104"/>
      <c r="I5" s="66">
        <v>10</v>
      </c>
      <c r="J5" s="66">
        <f>I5/3*2</f>
        <v>6.666666666666667</v>
      </c>
      <c r="K5" s="66">
        <f t="shared" ref="K5:K9" si="0">I5*0.85</f>
        <v>8.5</v>
      </c>
      <c r="L5" s="66">
        <f t="shared" ref="L5:L9" si="1">I5*0.82</f>
        <v>8.1999999999999993</v>
      </c>
      <c r="M5" s="67">
        <f t="shared" ref="M5:M9" si="2">O5*4</f>
        <v>15</v>
      </c>
      <c r="N5" s="67">
        <f t="shared" ref="N5:N9" si="3">O5*6</f>
        <v>22.5</v>
      </c>
      <c r="O5" s="66">
        <f>I5*0.375</f>
        <v>3.75</v>
      </c>
      <c r="P5" s="68">
        <f>SUM(I5:O5)</f>
        <v>74.616666666666674</v>
      </c>
      <c r="Q5" s="37"/>
      <c r="R5" s="37">
        <f t="shared" ref="R5:R9" si="4">P5*Q5</f>
        <v>0</v>
      </c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6.5" x14ac:dyDescent="0.35">
      <c r="A6" s="24" t="s">
        <v>24</v>
      </c>
      <c r="B6" s="63" t="s">
        <v>25</v>
      </c>
      <c r="C6" s="9" t="s">
        <v>22</v>
      </c>
      <c r="D6" s="9">
        <v>2099</v>
      </c>
      <c r="E6" s="53" t="s">
        <v>26</v>
      </c>
      <c r="F6" s="52"/>
      <c r="G6" s="52"/>
      <c r="H6" s="52"/>
      <c r="I6" s="48">
        <v>40</v>
      </c>
      <c r="J6" s="48">
        <f t="shared" ref="J6:J9" si="5">I6/3*2</f>
        <v>26.666666666666668</v>
      </c>
      <c r="K6" s="48">
        <f t="shared" si="0"/>
        <v>34</v>
      </c>
      <c r="L6" s="48">
        <f t="shared" si="1"/>
        <v>32.799999999999997</v>
      </c>
      <c r="M6" s="49">
        <f t="shared" si="2"/>
        <v>60</v>
      </c>
      <c r="N6" s="49">
        <f t="shared" si="3"/>
        <v>90</v>
      </c>
      <c r="O6" s="66">
        <f t="shared" ref="O6:O9" si="6">I6*0.375</f>
        <v>15</v>
      </c>
      <c r="P6" s="50">
        <f>SUM(I6:O6)</f>
        <v>298.4666666666667</v>
      </c>
      <c r="Q6" s="37"/>
      <c r="R6" s="33">
        <f t="shared" si="4"/>
        <v>0</v>
      </c>
      <c r="S6" s="43"/>
      <c r="T6" s="2"/>
      <c r="U6" s="65" t="s">
        <v>27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6.5" x14ac:dyDescent="0.35">
      <c r="A7" s="17" t="s">
        <v>28</v>
      </c>
      <c r="B7" s="9" t="s">
        <v>29</v>
      </c>
      <c r="C7" s="25" t="s">
        <v>30</v>
      </c>
      <c r="D7" s="9">
        <v>700196</v>
      </c>
      <c r="E7" s="53" t="s">
        <v>31</v>
      </c>
      <c r="F7" s="52"/>
      <c r="G7" s="52"/>
      <c r="H7" s="52"/>
      <c r="I7" s="48">
        <v>20</v>
      </c>
      <c r="J7" s="48">
        <f t="shared" si="5"/>
        <v>13.333333333333334</v>
      </c>
      <c r="K7" s="48">
        <f t="shared" si="0"/>
        <v>17</v>
      </c>
      <c r="L7" s="48">
        <f t="shared" si="1"/>
        <v>16.399999999999999</v>
      </c>
      <c r="M7" s="49">
        <f t="shared" si="2"/>
        <v>30</v>
      </c>
      <c r="N7" s="49">
        <f t="shared" si="3"/>
        <v>45</v>
      </c>
      <c r="O7" s="66">
        <f t="shared" si="6"/>
        <v>7.5</v>
      </c>
      <c r="P7" s="50">
        <f>SUM(I7:O7)</f>
        <v>149.23333333333335</v>
      </c>
      <c r="Q7" s="37"/>
      <c r="R7" s="33">
        <f t="shared" si="4"/>
        <v>0</v>
      </c>
      <c r="S7" s="43"/>
      <c r="T7" s="2"/>
      <c r="U7" s="7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6.5" x14ac:dyDescent="0.35">
      <c r="A8" s="17" t="s">
        <v>32</v>
      </c>
      <c r="B8" s="63" t="s">
        <v>33</v>
      </c>
      <c r="C8" s="25" t="s">
        <v>22</v>
      </c>
      <c r="D8" s="9">
        <v>215635</v>
      </c>
      <c r="E8" s="53" t="s">
        <v>34</v>
      </c>
      <c r="F8" s="52"/>
      <c r="G8" s="52"/>
      <c r="H8" s="52"/>
      <c r="I8" s="48">
        <v>2</v>
      </c>
      <c r="J8" s="48">
        <f t="shared" si="5"/>
        <v>1.3333333333333333</v>
      </c>
      <c r="K8" s="48">
        <f t="shared" si="0"/>
        <v>1.7</v>
      </c>
      <c r="L8" s="48">
        <f t="shared" si="1"/>
        <v>1.64</v>
      </c>
      <c r="M8" s="49">
        <f t="shared" si="2"/>
        <v>3</v>
      </c>
      <c r="N8" s="49">
        <f t="shared" si="3"/>
        <v>4.5</v>
      </c>
      <c r="O8" s="66">
        <f t="shared" si="6"/>
        <v>0.75</v>
      </c>
      <c r="P8" s="50">
        <f>SUM(I8:O8)</f>
        <v>14.923333333333332</v>
      </c>
      <c r="Q8" s="37"/>
      <c r="R8" s="33">
        <f t="shared" si="4"/>
        <v>0</v>
      </c>
      <c r="S8" s="4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6.5" x14ac:dyDescent="0.35">
      <c r="A9" s="17" t="s">
        <v>35</v>
      </c>
      <c r="B9" s="63" t="s">
        <v>36</v>
      </c>
      <c r="C9" s="9" t="s">
        <v>22</v>
      </c>
      <c r="D9" s="9">
        <v>2565</v>
      </c>
      <c r="E9" s="53" t="s">
        <v>26</v>
      </c>
      <c r="F9" s="52"/>
      <c r="G9" s="52"/>
      <c r="H9" s="52"/>
      <c r="I9" s="48">
        <v>40</v>
      </c>
      <c r="J9" s="48">
        <f t="shared" si="5"/>
        <v>26.666666666666668</v>
      </c>
      <c r="K9" s="48">
        <f t="shared" si="0"/>
        <v>34</v>
      </c>
      <c r="L9" s="48">
        <f t="shared" si="1"/>
        <v>32.799999999999997</v>
      </c>
      <c r="M9" s="49">
        <f t="shared" si="2"/>
        <v>60</v>
      </c>
      <c r="N9" s="49">
        <f t="shared" si="3"/>
        <v>90</v>
      </c>
      <c r="O9" s="66">
        <f t="shared" si="6"/>
        <v>15</v>
      </c>
      <c r="P9" s="50">
        <f>SUM(I9:O9)</f>
        <v>298.4666666666667</v>
      </c>
      <c r="Q9" s="37"/>
      <c r="R9" s="33">
        <f t="shared" si="4"/>
        <v>0</v>
      </c>
      <c r="S9" s="43">
        <f>SUM(R5:R9)</f>
        <v>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4.5" x14ac:dyDescent="0.35">
      <c r="A10" s="18"/>
      <c r="B10" s="3"/>
      <c r="C10" s="3"/>
      <c r="D10" s="3"/>
      <c r="E10" s="55"/>
      <c r="F10" s="55"/>
      <c r="G10" s="55"/>
      <c r="H10" s="55"/>
      <c r="I10" s="11"/>
      <c r="J10" s="11"/>
      <c r="K10" s="11"/>
      <c r="L10" s="11"/>
      <c r="M10" s="11"/>
      <c r="N10" s="11"/>
      <c r="O10" s="31"/>
      <c r="P10" s="11"/>
      <c r="Q10" s="34"/>
      <c r="R10" s="34"/>
      <c r="S10" s="4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1" x14ac:dyDescent="0.5">
      <c r="A11" s="114" t="s">
        <v>37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4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5" x14ac:dyDescent="0.35">
      <c r="A12" s="24" t="s">
        <v>38</v>
      </c>
      <c r="B12" s="63" t="s">
        <v>39</v>
      </c>
      <c r="C12" s="25" t="s">
        <v>40</v>
      </c>
      <c r="D12" s="25">
        <v>10460120928</v>
      </c>
      <c r="E12" s="54" t="s">
        <v>41</v>
      </c>
      <c r="F12" s="57"/>
      <c r="G12" s="57"/>
      <c r="H12" s="57"/>
      <c r="I12" s="48">
        <v>100</v>
      </c>
      <c r="J12" s="48">
        <f t="shared" ref="J12:J18" si="7">I12/3*2</f>
        <v>66.666666666666671</v>
      </c>
      <c r="K12" s="48">
        <f t="shared" ref="K12:K18" si="8">I12*0.85</f>
        <v>85</v>
      </c>
      <c r="L12" s="48">
        <f t="shared" ref="L12:L18" si="9">I12*0.82</f>
        <v>82</v>
      </c>
      <c r="M12" s="49">
        <f t="shared" ref="M12:M18" si="10">O12*4</f>
        <v>150</v>
      </c>
      <c r="N12" s="49">
        <f t="shared" ref="N12:N18" si="11">O12*6</f>
        <v>225</v>
      </c>
      <c r="O12" s="66">
        <f t="shared" ref="O12:O18" si="12">I12*0.375</f>
        <v>37.5</v>
      </c>
      <c r="P12" s="50">
        <f t="shared" ref="P12:P18" si="13">SUM(I12:O12)</f>
        <v>746.16666666666674</v>
      </c>
      <c r="Q12" s="37">
        <f>'Grocery J_10 Gov Base Year'!Q12*1.027</f>
        <v>0</v>
      </c>
      <c r="R12" s="33">
        <f>P12*Q12</f>
        <v>0</v>
      </c>
      <c r="S12" s="4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6.5" x14ac:dyDescent="0.35">
      <c r="A13" s="20" t="s">
        <v>42</v>
      </c>
      <c r="B13" s="63" t="s">
        <v>43</v>
      </c>
      <c r="C13" s="6" t="s">
        <v>40</v>
      </c>
      <c r="D13" s="25">
        <v>10299010928</v>
      </c>
      <c r="E13" s="56" t="s">
        <v>44</v>
      </c>
      <c r="F13" s="58"/>
      <c r="G13" s="58"/>
      <c r="H13" s="58"/>
      <c r="I13" s="48">
        <v>20</v>
      </c>
      <c r="J13" s="48">
        <f t="shared" si="7"/>
        <v>13.333333333333334</v>
      </c>
      <c r="K13" s="48">
        <f t="shared" si="8"/>
        <v>17</v>
      </c>
      <c r="L13" s="48">
        <f t="shared" si="9"/>
        <v>16.399999999999999</v>
      </c>
      <c r="M13" s="49">
        <f t="shared" si="10"/>
        <v>30</v>
      </c>
      <c r="N13" s="49">
        <f t="shared" si="11"/>
        <v>45</v>
      </c>
      <c r="O13" s="66">
        <f t="shared" si="12"/>
        <v>7.5</v>
      </c>
      <c r="P13" s="50">
        <f t="shared" si="13"/>
        <v>149.23333333333335</v>
      </c>
      <c r="Q13" s="37">
        <f>'Grocery J_10 Gov Base Year'!Q13*1.027</f>
        <v>0</v>
      </c>
      <c r="R13" s="33">
        <f>P13*Q13</f>
        <v>0</v>
      </c>
      <c r="S13" s="4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6.5" x14ac:dyDescent="0.35">
      <c r="A14" s="24" t="s">
        <v>45</v>
      </c>
      <c r="B14" s="63" t="s">
        <v>46</v>
      </c>
      <c r="C14" s="25" t="s">
        <v>40</v>
      </c>
      <c r="D14" s="25">
        <v>10460120928</v>
      </c>
      <c r="E14" s="54" t="s">
        <v>41</v>
      </c>
      <c r="F14" s="57"/>
      <c r="G14" s="57"/>
      <c r="H14" s="57"/>
      <c r="I14" s="48">
        <v>200</v>
      </c>
      <c r="J14" s="48">
        <f t="shared" si="7"/>
        <v>133.33333333333334</v>
      </c>
      <c r="K14" s="48">
        <f t="shared" si="8"/>
        <v>170</v>
      </c>
      <c r="L14" s="48">
        <f t="shared" si="9"/>
        <v>164</v>
      </c>
      <c r="M14" s="49">
        <f t="shared" si="10"/>
        <v>300</v>
      </c>
      <c r="N14" s="49">
        <f t="shared" si="11"/>
        <v>450</v>
      </c>
      <c r="O14" s="66">
        <f t="shared" si="12"/>
        <v>75</v>
      </c>
      <c r="P14" s="50">
        <f t="shared" si="13"/>
        <v>1492.3333333333335</v>
      </c>
      <c r="Q14" s="37"/>
      <c r="R14" s="33">
        <f t="shared" ref="R14:R18" si="14">P14*Q14</f>
        <v>0</v>
      </c>
      <c r="S14" s="4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6.5" x14ac:dyDescent="0.35">
      <c r="A15" s="20" t="s">
        <v>47</v>
      </c>
      <c r="B15" s="63" t="s">
        <v>48</v>
      </c>
      <c r="C15" s="6" t="s">
        <v>40</v>
      </c>
      <c r="D15" s="6">
        <v>10264350928</v>
      </c>
      <c r="E15" s="56" t="s">
        <v>49</v>
      </c>
      <c r="F15" s="58"/>
      <c r="G15" s="58"/>
      <c r="H15" s="58"/>
      <c r="I15" s="48">
        <v>80</v>
      </c>
      <c r="J15" s="48">
        <f t="shared" si="7"/>
        <v>53.333333333333336</v>
      </c>
      <c r="K15" s="48">
        <f t="shared" si="8"/>
        <v>68</v>
      </c>
      <c r="L15" s="48">
        <f t="shared" si="9"/>
        <v>65.599999999999994</v>
      </c>
      <c r="M15" s="49">
        <f t="shared" si="10"/>
        <v>120</v>
      </c>
      <c r="N15" s="49">
        <f t="shared" si="11"/>
        <v>180</v>
      </c>
      <c r="O15" s="66">
        <f t="shared" si="12"/>
        <v>30</v>
      </c>
      <c r="P15" s="50">
        <f t="shared" si="13"/>
        <v>596.93333333333339</v>
      </c>
      <c r="Q15" s="37"/>
      <c r="R15" s="33">
        <f t="shared" si="14"/>
        <v>0</v>
      </c>
      <c r="S15" s="4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6.5" x14ac:dyDescent="0.35">
      <c r="A16" s="20" t="s">
        <v>50</v>
      </c>
      <c r="B16" s="63" t="s">
        <v>51</v>
      </c>
      <c r="C16" s="6" t="s">
        <v>40</v>
      </c>
      <c r="D16" s="6">
        <v>10264350928</v>
      </c>
      <c r="E16" s="56" t="s">
        <v>52</v>
      </c>
      <c r="F16" s="58"/>
      <c r="G16" s="58"/>
      <c r="H16" s="58"/>
      <c r="I16" s="48">
        <v>30</v>
      </c>
      <c r="J16" s="48">
        <f t="shared" si="7"/>
        <v>20</v>
      </c>
      <c r="K16" s="48">
        <f t="shared" si="8"/>
        <v>25.5</v>
      </c>
      <c r="L16" s="48">
        <f t="shared" si="9"/>
        <v>24.599999999999998</v>
      </c>
      <c r="M16" s="49">
        <f t="shared" si="10"/>
        <v>45</v>
      </c>
      <c r="N16" s="49">
        <f t="shared" si="11"/>
        <v>67.5</v>
      </c>
      <c r="O16" s="66">
        <f t="shared" si="12"/>
        <v>11.25</v>
      </c>
      <c r="P16" s="50">
        <f t="shared" si="13"/>
        <v>223.85</v>
      </c>
      <c r="Q16" s="37"/>
      <c r="R16" s="33">
        <f t="shared" si="14"/>
        <v>0</v>
      </c>
      <c r="S16" s="4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6.5" x14ac:dyDescent="0.35">
      <c r="A17" s="20" t="s">
        <v>53</v>
      </c>
      <c r="B17" s="63" t="s">
        <v>54</v>
      </c>
      <c r="C17" s="6" t="s">
        <v>40</v>
      </c>
      <c r="D17" s="6">
        <v>17033220928</v>
      </c>
      <c r="E17" s="56" t="s">
        <v>55</v>
      </c>
      <c r="F17" s="58"/>
      <c r="G17" s="58"/>
      <c r="H17" s="58"/>
      <c r="I17" s="48">
        <v>20</v>
      </c>
      <c r="J17" s="48">
        <f t="shared" si="7"/>
        <v>13.333333333333334</v>
      </c>
      <c r="K17" s="48">
        <f t="shared" si="8"/>
        <v>17</v>
      </c>
      <c r="L17" s="48">
        <f t="shared" si="9"/>
        <v>16.399999999999999</v>
      </c>
      <c r="M17" s="49">
        <f t="shared" si="10"/>
        <v>30</v>
      </c>
      <c r="N17" s="49">
        <f t="shared" si="11"/>
        <v>45</v>
      </c>
      <c r="O17" s="66">
        <f t="shared" si="12"/>
        <v>7.5</v>
      </c>
      <c r="P17" s="50">
        <f t="shared" si="13"/>
        <v>149.23333333333335</v>
      </c>
      <c r="Q17" s="37"/>
      <c r="R17" s="33">
        <f t="shared" si="14"/>
        <v>0</v>
      </c>
      <c r="S17" s="4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6.5" x14ac:dyDescent="0.35">
      <c r="A18" s="20" t="s">
        <v>56</v>
      </c>
      <c r="B18" s="63" t="s">
        <v>57</v>
      </c>
      <c r="C18" s="6" t="s">
        <v>40</v>
      </c>
      <c r="D18" s="6">
        <v>10703020928</v>
      </c>
      <c r="E18" s="56" t="s">
        <v>58</v>
      </c>
      <c r="F18" s="58"/>
      <c r="G18" s="58"/>
      <c r="H18" s="58"/>
      <c r="I18" s="48">
        <v>30</v>
      </c>
      <c r="J18" s="48">
        <f t="shared" si="7"/>
        <v>20</v>
      </c>
      <c r="K18" s="48">
        <f t="shared" si="8"/>
        <v>25.5</v>
      </c>
      <c r="L18" s="48">
        <f t="shared" si="9"/>
        <v>24.599999999999998</v>
      </c>
      <c r="M18" s="49">
        <f t="shared" si="10"/>
        <v>45</v>
      </c>
      <c r="N18" s="49">
        <f t="shared" si="11"/>
        <v>67.5</v>
      </c>
      <c r="O18" s="66">
        <f t="shared" si="12"/>
        <v>11.25</v>
      </c>
      <c r="P18" s="50">
        <f t="shared" si="13"/>
        <v>223.85</v>
      </c>
      <c r="Q18" s="37"/>
      <c r="R18" s="33">
        <f t="shared" si="14"/>
        <v>0</v>
      </c>
      <c r="S18" s="43">
        <f>SUM(R12:R18)</f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5" x14ac:dyDescent="0.35">
      <c r="A19" s="18"/>
      <c r="B19" s="3"/>
      <c r="C19" s="3"/>
      <c r="D19" s="3"/>
      <c r="E19" s="55"/>
      <c r="F19" s="55"/>
      <c r="G19" s="55"/>
      <c r="H19" s="55"/>
      <c r="I19" s="11"/>
      <c r="J19" s="11"/>
      <c r="K19" s="11"/>
      <c r="L19" s="11"/>
      <c r="M19" s="11"/>
      <c r="N19" s="11"/>
      <c r="O19" s="11"/>
      <c r="P19" s="11"/>
      <c r="Q19" s="34"/>
      <c r="R19" s="34"/>
      <c r="S19" s="4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1" x14ac:dyDescent="0.5">
      <c r="A20" s="114" t="s">
        <v>59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  <c r="S20" s="4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6.5" x14ac:dyDescent="0.35">
      <c r="A21" s="26" t="s">
        <v>60</v>
      </c>
      <c r="B21" s="64" t="s">
        <v>61</v>
      </c>
      <c r="C21" s="27" t="s">
        <v>62</v>
      </c>
      <c r="D21" s="27" t="s">
        <v>63</v>
      </c>
      <c r="E21" s="57" t="s">
        <v>64</v>
      </c>
      <c r="F21" s="57"/>
      <c r="G21" s="57"/>
      <c r="H21" s="57"/>
      <c r="I21" s="48">
        <v>20</v>
      </c>
      <c r="J21" s="48">
        <f t="shared" ref="J21:J25" si="15">I21/3*2</f>
        <v>13.333333333333334</v>
      </c>
      <c r="K21" s="48">
        <f t="shared" ref="K21:K25" si="16">I21*0.85</f>
        <v>17</v>
      </c>
      <c r="L21" s="48">
        <f t="shared" ref="L21:L25" si="17">I21*0.82</f>
        <v>16.399999999999999</v>
      </c>
      <c r="M21" s="49">
        <f t="shared" ref="M21:M25" si="18">O21*4</f>
        <v>30</v>
      </c>
      <c r="N21" s="49">
        <f t="shared" ref="N21:N25" si="19">O21*6</f>
        <v>45</v>
      </c>
      <c r="O21" s="66">
        <f t="shared" ref="O21:O25" si="20">I21*0.375</f>
        <v>7.5</v>
      </c>
      <c r="P21" s="50">
        <f>SUM(I21:O21)</f>
        <v>149.23333333333335</v>
      </c>
      <c r="Q21" s="37"/>
      <c r="R21" s="33">
        <f t="shared" ref="R21:R25" si="21">P21*Q21</f>
        <v>0</v>
      </c>
      <c r="S21" s="4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5" x14ac:dyDescent="0.35">
      <c r="A22" s="24" t="s">
        <v>65</v>
      </c>
      <c r="B22" s="63" t="s">
        <v>66</v>
      </c>
      <c r="C22" s="27" t="s">
        <v>62</v>
      </c>
      <c r="D22" s="25" t="s">
        <v>67</v>
      </c>
      <c r="E22" s="57" t="s">
        <v>64</v>
      </c>
      <c r="F22" s="57"/>
      <c r="G22" s="57"/>
      <c r="H22" s="57"/>
      <c r="I22" s="48">
        <v>30</v>
      </c>
      <c r="J22" s="48">
        <f t="shared" si="15"/>
        <v>20</v>
      </c>
      <c r="K22" s="48">
        <f t="shared" si="16"/>
        <v>25.5</v>
      </c>
      <c r="L22" s="48">
        <f t="shared" si="17"/>
        <v>24.599999999999998</v>
      </c>
      <c r="M22" s="49">
        <f t="shared" si="18"/>
        <v>45</v>
      </c>
      <c r="N22" s="49">
        <f t="shared" si="19"/>
        <v>67.5</v>
      </c>
      <c r="O22" s="66">
        <f t="shared" si="20"/>
        <v>11.25</v>
      </c>
      <c r="P22" s="50">
        <f>SUM(I22:O22)</f>
        <v>223.85</v>
      </c>
      <c r="Q22" s="37"/>
      <c r="R22" s="33">
        <f t="shared" si="21"/>
        <v>0</v>
      </c>
      <c r="S22" s="4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6.5" x14ac:dyDescent="0.35">
      <c r="A23" s="26" t="s">
        <v>68</v>
      </c>
      <c r="B23" s="63" t="s">
        <v>69</v>
      </c>
      <c r="C23" s="25" t="s">
        <v>62</v>
      </c>
      <c r="D23" s="25" t="s">
        <v>70</v>
      </c>
      <c r="E23" s="54" t="s">
        <v>71</v>
      </c>
      <c r="F23" s="57"/>
      <c r="G23" s="57"/>
      <c r="H23" s="57"/>
      <c r="I23" s="48">
        <v>40</v>
      </c>
      <c r="J23" s="48">
        <f t="shared" si="15"/>
        <v>26.666666666666668</v>
      </c>
      <c r="K23" s="48">
        <f t="shared" si="16"/>
        <v>34</v>
      </c>
      <c r="L23" s="48">
        <f t="shared" si="17"/>
        <v>32.799999999999997</v>
      </c>
      <c r="M23" s="49">
        <f t="shared" si="18"/>
        <v>60</v>
      </c>
      <c r="N23" s="49">
        <f t="shared" si="19"/>
        <v>90</v>
      </c>
      <c r="O23" s="66">
        <f t="shared" si="20"/>
        <v>15</v>
      </c>
      <c r="P23" s="50">
        <f>SUM(I23:O23)</f>
        <v>298.4666666666667</v>
      </c>
      <c r="Q23" s="33"/>
      <c r="R23" s="33">
        <f t="shared" si="21"/>
        <v>0</v>
      </c>
      <c r="S23" s="4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6.5" x14ac:dyDescent="0.35">
      <c r="A24" s="26" t="s">
        <v>72</v>
      </c>
      <c r="B24" s="25" t="s">
        <v>73</v>
      </c>
      <c r="C24" s="27" t="s">
        <v>74</v>
      </c>
      <c r="D24" s="25">
        <v>455092</v>
      </c>
      <c r="E24" s="54" t="s">
        <v>75</v>
      </c>
      <c r="F24" s="57"/>
      <c r="G24" s="57"/>
      <c r="H24" s="57"/>
      <c r="I24" s="48">
        <v>2</v>
      </c>
      <c r="J24" s="48">
        <f t="shared" si="15"/>
        <v>1.3333333333333333</v>
      </c>
      <c r="K24" s="48">
        <f t="shared" si="16"/>
        <v>1.7</v>
      </c>
      <c r="L24" s="48">
        <f t="shared" si="17"/>
        <v>1.64</v>
      </c>
      <c r="M24" s="49">
        <f t="shared" si="18"/>
        <v>3</v>
      </c>
      <c r="N24" s="49">
        <f t="shared" si="19"/>
        <v>4.5</v>
      </c>
      <c r="O24" s="66">
        <f t="shared" si="20"/>
        <v>0.75</v>
      </c>
      <c r="P24" s="50">
        <f>SUM(I24:O24)</f>
        <v>14.923333333333332</v>
      </c>
      <c r="Q24" s="33"/>
      <c r="R24" s="33">
        <f t="shared" si="21"/>
        <v>0</v>
      </c>
      <c r="S24" s="4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6.5" x14ac:dyDescent="0.35">
      <c r="A25" s="26" t="s">
        <v>76</v>
      </c>
      <c r="B25" s="63" t="s">
        <v>77</v>
      </c>
      <c r="C25" s="27" t="s">
        <v>62</v>
      </c>
      <c r="D25" s="25" t="s">
        <v>78</v>
      </c>
      <c r="E25" s="57" t="s">
        <v>64</v>
      </c>
      <c r="F25" s="57"/>
      <c r="G25" s="57"/>
      <c r="H25" s="57"/>
      <c r="I25" s="48">
        <v>20</v>
      </c>
      <c r="J25" s="48">
        <f t="shared" si="15"/>
        <v>13.333333333333334</v>
      </c>
      <c r="K25" s="48">
        <f t="shared" si="16"/>
        <v>17</v>
      </c>
      <c r="L25" s="48">
        <f t="shared" si="17"/>
        <v>16.399999999999999</v>
      </c>
      <c r="M25" s="49">
        <f t="shared" si="18"/>
        <v>30</v>
      </c>
      <c r="N25" s="49">
        <f t="shared" si="19"/>
        <v>45</v>
      </c>
      <c r="O25" s="66">
        <f t="shared" si="20"/>
        <v>7.5</v>
      </c>
      <c r="P25" s="50">
        <f>SUM(I25:O25)</f>
        <v>149.23333333333335</v>
      </c>
      <c r="Q25" s="33"/>
      <c r="R25" s="33">
        <f t="shared" si="21"/>
        <v>0</v>
      </c>
      <c r="S25" s="43">
        <f>SUM(R21:R25)</f>
        <v>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5" x14ac:dyDescent="0.35">
      <c r="A26" s="18"/>
      <c r="B26" s="3"/>
      <c r="C26" s="3"/>
      <c r="D26" s="3"/>
      <c r="E26" s="55"/>
      <c r="F26" s="55"/>
      <c r="G26" s="55"/>
      <c r="H26" s="55"/>
      <c r="I26" s="11"/>
      <c r="J26" s="11"/>
      <c r="K26" s="11"/>
      <c r="L26" s="11"/>
      <c r="M26" s="11"/>
      <c r="N26" s="11"/>
      <c r="O26" s="11"/>
      <c r="P26" s="11"/>
      <c r="Q26" s="34"/>
      <c r="R26" s="34"/>
      <c r="S26" s="4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1" x14ac:dyDescent="0.5">
      <c r="A27" s="114" t="s">
        <v>79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4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6.5" x14ac:dyDescent="0.35">
      <c r="A28" s="24" t="s">
        <v>80</v>
      </c>
      <c r="B28" s="25" t="s">
        <v>81</v>
      </c>
      <c r="C28" s="27" t="s">
        <v>82</v>
      </c>
      <c r="D28" s="25" t="s">
        <v>83</v>
      </c>
      <c r="E28" s="54" t="s">
        <v>84</v>
      </c>
      <c r="F28" s="57"/>
      <c r="G28" s="57"/>
      <c r="H28" s="57"/>
      <c r="I28" s="48">
        <v>100</v>
      </c>
      <c r="J28" s="48">
        <f t="shared" ref="J28:J32" si="22">I28/3*2</f>
        <v>66.666666666666671</v>
      </c>
      <c r="K28" s="48">
        <f t="shared" ref="K28:K32" si="23">I28*0.85</f>
        <v>85</v>
      </c>
      <c r="L28" s="48">
        <f t="shared" ref="L28:L32" si="24">I28*0.82</f>
        <v>82</v>
      </c>
      <c r="M28" s="49">
        <f t="shared" ref="M28:M32" si="25">O28*4</f>
        <v>150</v>
      </c>
      <c r="N28" s="49">
        <f t="shared" ref="N28:N32" si="26">O28*6</f>
        <v>225</v>
      </c>
      <c r="O28" s="66">
        <f t="shared" ref="O28:O32" si="27">I28*0.375</f>
        <v>37.5</v>
      </c>
      <c r="P28" s="50">
        <f>SUM(I28:O28)</f>
        <v>746.16666666666674</v>
      </c>
      <c r="Q28" s="37"/>
      <c r="R28" s="33">
        <f t="shared" ref="R28:R32" si="28">P28*Q28</f>
        <v>0</v>
      </c>
      <c r="S28" s="43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6.5" x14ac:dyDescent="0.35">
      <c r="A29" s="24" t="s">
        <v>85</v>
      </c>
      <c r="B29" s="25" t="s">
        <v>86</v>
      </c>
      <c r="C29" s="27" t="s">
        <v>82</v>
      </c>
      <c r="D29" s="25">
        <v>5700994</v>
      </c>
      <c r="E29" s="54" t="s">
        <v>87</v>
      </c>
      <c r="F29" s="57"/>
      <c r="G29" s="57"/>
      <c r="H29" s="57"/>
      <c r="I29" s="48">
        <v>40</v>
      </c>
      <c r="J29" s="48">
        <f t="shared" si="22"/>
        <v>26.666666666666668</v>
      </c>
      <c r="K29" s="48">
        <f t="shared" si="23"/>
        <v>34</v>
      </c>
      <c r="L29" s="48">
        <f t="shared" si="24"/>
        <v>32.799999999999997</v>
      </c>
      <c r="M29" s="49">
        <f t="shared" si="25"/>
        <v>60</v>
      </c>
      <c r="N29" s="49">
        <f t="shared" si="26"/>
        <v>90</v>
      </c>
      <c r="O29" s="66">
        <f t="shared" si="27"/>
        <v>15</v>
      </c>
      <c r="P29" s="50">
        <f>SUM(I29:O29)</f>
        <v>298.4666666666667</v>
      </c>
      <c r="Q29" s="37"/>
      <c r="R29" s="33">
        <f t="shared" si="28"/>
        <v>0</v>
      </c>
      <c r="S29" s="4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6.5" x14ac:dyDescent="0.35">
      <c r="A30" s="24" t="s">
        <v>88</v>
      </c>
      <c r="B30" s="27" t="s">
        <v>89</v>
      </c>
      <c r="C30" s="27" t="s">
        <v>82</v>
      </c>
      <c r="D30" s="27">
        <v>852103</v>
      </c>
      <c r="E30" s="57" t="s">
        <v>90</v>
      </c>
      <c r="F30" s="57"/>
      <c r="G30" s="57"/>
      <c r="H30" s="57"/>
      <c r="I30" s="48">
        <v>20</v>
      </c>
      <c r="J30" s="48">
        <f t="shared" si="22"/>
        <v>13.333333333333334</v>
      </c>
      <c r="K30" s="48">
        <f t="shared" si="23"/>
        <v>17</v>
      </c>
      <c r="L30" s="48">
        <f t="shared" si="24"/>
        <v>16.399999999999999</v>
      </c>
      <c r="M30" s="49">
        <f t="shared" si="25"/>
        <v>30</v>
      </c>
      <c r="N30" s="49">
        <f t="shared" si="26"/>
        <v>45</v>
      </c>
      <c r="O30" s="66">
        <f t="shared" si="27"/>
        <v>7.5</v>
      </c>
      <c r="P30" s="50">
        <f>SUM(I30:O30)</f>
        <v>149.23333333333335</v>
      </c>
      <c r="Q30" s="37"/>
      <c r="R30" s="33">
        <f t="shared" si="28"/>
        <v>0</v>
      </c>
      <c r="S30" s="4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6.5" x14ac:dyDescent="0.35">
      <c r="A31" s="24" t="s">
        <v>91</v>
      </c>
      <c r="B31" s="32" t="s">
        <v>92</v>
      </c>
      <c r="C31" s="28" t="s">
        <v>93</v>
      </c>
      <c r="D31" s="28" t="s">
        <v>94</v>
      </c>
      <c r="E31" s="54" t="s">
        <v>95</v>
      </c>
      <c r="F31" s="57"/>
      <c r="G31" s="57"/>
      <c r="H31" s="57"/>
      <c r="I31" s="48">
        <v>20</v>
      </c>
      <c r="J31" s="48">
        <f t="shared" si="22"/>
        <v>13.333333333333334</v>
      </c>
      <c r="K31" s="48">
        <f t="shared" si="23"/>
        <v>17</v>
      </c>
      <c r="L31" s="48">
        <f t="shared" si="24"/>
        <v>16.399999999999999</v>
      </c>
      <c r="M31" s="49">
        <f t="shared" si="25"/>
        <v>30</v>
      </c>
      <c r="N31" s="49">
        <f t="shared" si="26"/>
        <v>45</v>
      </c>
      <c r="O31" s="66">
        <f t="shared" si="27"/>
        <v>7.5</v>
      </c>
      <c r="P31" s="50">
        <f>SUM(I31:O31)</f>
        <v>149.23333333333335</v>
      </c>
      <c r="Q31" s="37"/>
      <c r="R31" s="33">
        <f t="shared" si="28"/>
        <v>0</v>
      </c>
      <c r="S31" s="4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6.5" x14ac:dyDescent="0.35">
      <c r="A32" s="24" t="s">
        <v>96</v>
      </c>
      <c r="B32" s="32" t="s">
        <v>97</v>
      </c>
      <c r="C32" s="28" t="s">
        <v>93</v>
      </c>
      <c r="D32" s="28" t="s">
        <v>98</v>
      </c>
      <c r="E32" s="54" t="s">
        <v>87</v>
      </c>
      <c r="F32" s="57"/>
      <c r="G32" s="57"/>
      <c r="H32" s="57"/>
      <c r="I32" s="48">
        <v>80</v>
      </c>
      <c r="J32" s="48">
        <f t="shared" si="22"/>
        <v>53.333333333333336</v>
      </c>
      <c r="K32" s="48">
        <f t="shared" si="23"/>
        <v>68</v>
      </c>
      <c r="L32" s="48">
        <f t="shared" si="24"/>
        <v>65.599999999999994</v>
      </c>
      <c r="M32" s="49">
        <f t="shared" si="25"/>
        <v>120</v>
      </c>
      <c r="N32" s="49">
        <f t="shared" si="26"/>
        <v>180</v>
      </c>
      <c r="O32" s="66">
        <f t="shared" si="27"/>
        <v>30</v>
      </c>
      <c r="P32" s="50">
        <f>SUM(I32:O32)</f>
        <v>596.93333333333339</v>
      </c>
      <c r="Q32" s="37"/>
      <c r="R32" s="33">
        <f t="shared" si="28"/>
        <v>0</v>
      </c>
      <c r="S32" s="43">
        <f>SUM(R28:R32)</f>
        <v>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4.5" x14ac:dyDescent="0.35">
      <c r="A33" s="18"/>
      <c r="B33" s="3"/>
      <c r="C33" s="3"/>
      <c r="D33" s="3"/>
      <c r="E33" s="55"/>
      <c r="F33" s="55"/>
      <c r="G33" s="55"/>
      <c r="H33" s="55"/>
      <c r="I33" s="11"/>
      <c r="J33" s="11"/>
      <c r="K33" s="11"/>
      <c r="L33" s="11"/>
      <c r="M33" s="11"/>
      <c r="N33" s="11"/>
      <c r="O33" s="11"/>
      <c r="P33" s="11"/>
      <c r="Q33" s="34"/>
      <c r="R33" s="34"/>
      <c r="S33" s="4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1" x14ac:dyDescent="0.5">
      <c r="A34" s="114" t="s">
        <v>99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6"/>
      <c r="S34" s="43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6.5" x14ac:dyDescent="0.35">
      <c r="A35" s="21" t="s">
        <v>100</v>
      </c>
      <c r="B35" s="8" t="s">
        <v>101</v>
      </c>
      <c r="C35" s="27" t="s">
        <v>82</v>
      </c>
      <c r="D35" s="7" t="s">
        <v>102</v>
      </c>
      <c r="E35" s="58" t="s">
        <v>103</v>
      </c>
      <c r="F35" s="58"/>
      <c r="G35" s="58"/>
      <c r="H35" s="58"/>
      <c r="I35" s="48">
        <v>5</v>
      </c>
      <c r="J35" s="48">
        <f t="shared" ref="J35:J49" si="29">I35/3*2</f>
        <v>3.3333333333333335</v>
      </c>
      <c r="K35" s="48">
        <f t="shared" ref="K35:K49" si="30">I35*0.85</f>
        <v>4.25</v>
      </c>
      <c r="L35" s="48">
        <f t="shared" ref="L35:L49" si="31">I35*0.82</f>
        <v>4.0999999999999996</v>
      </c>
      <c r="M35" s="49">
        <f t="shared" ref="M35:M49" si="32">O35*4</f>
        <v>7.5</v>
      </c>
      <c r="N35" s="49">
        <f t="shared" ref="N35:N49" si="33">O35*6</f>
        <v>11.25</v>
      </c>
      <c r="O35" s="66">
        <f t="shared" ref="O35:O49" si="34">I35*0.375</f>
        <v>1.875</v>
      </c>
      <c r="P35" s="50">
        <f>SUM(I35:O35)</f>
        <v>37.308333333333337</v>
      </c>
      <c r="Q35" s="37"/>
      <c r="R35" s="33">
        <f t="shared" ref="R35:R49" si="35">P35*Q35</f>
        <v>0</v>
      </c>
      <c r="S35" s="43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4.5" x14ac:dyDescent="0.35">
      <c r="A36" s="21" t="s">
        <v>104</v>
      </c>
      <c r="B36" s="8" t="s">
        <v>105</v>
      </c>
      <c r="C36" s="9" t="s">
        <v>106</v>
      </c>
      <c r="D36" s="7" t="s">
        <v>107</v>
      </c>
      <c r="E36" s="58" t="s">
        <v>108</v>
      </c>
      <c r="F36" s="58"/>
      <c r="G36" s="58"/>
      <c r="H36" s="58"/>
      <c r="I36" s="48">
        <v>25</v>
      </c>
      <c r="J36" s="48">
        <f t="shared" si="29"/>
        <v>16.666666666666668</v>
      </c>
      <c r="K36" s="48">
        <f t="shared" si="30"/>
        <v>21.25</v>
      </c>
      <c r="L36" s="48">
        <f t="shared" si="31"/>
        <v>20.5</v>
      </c>
      <c r="M36" s="49">
        <f t="shared" si="32"/>
        <v>37.5</v>
      </c>
      <c r="N36" s="49">
        <f t="shared" si="33"/>
        <v>56.25</v>
      </c>
      <c r="O36" s="66">
        <f t="shared" si="34"/>
        <v>9.375</v>
      </c>
      <c r="P36" s="50">
        <f>SUM(I36:O36)</f>
        <v>186.54166666666669</v>
      </c>
      <c r="Q36" s="37"/>
      <c r="R36" s="33">
        <f t="shared" si="35"/>
        <v>0</v>
      </c>
      <c r="S36" s="43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4.5" x14ac:dyDescent="0.35">
      <c r="A37" s="21" t="s">
        <v>109</v>
      </c>
      <c r="B37" s="63" t="s">
        <v>110</v>
      </c>
      <c r="C37" s="25" t="s">
        <v>111</v>
      </c>
      <c r="D37" s="25" t="s">
        <v>112</v>
      </c>
      <c r="E37" s="53" t="s">
        <v>113</v>
      </c>
      <c r="F37" s="52"/>
      <c r="G37" s="52"/>
      <c r="H37" s="52"/>
      <c r="I37" s="48">
        <v>100</v>
      </c>
      <c r="J37" s="48">
        <f t="shared" si="29"/>
        <v>66.666666666666671</v>
      </c>
      <c r="K37" s="48">
        <f t="shared" si="30"/>
        <v>85</v>
      </c>
      <c r="L37" s="48">
        <f t="shared" si="31"/>
        <v>82</v>
      </c>
      <c r="M37" s="49">
        <f t="shared" si="32"/>
        <v>150</v>
      </c>
      <c r="N37" s="49">
        <f t="shared" si="33"/>
        <v>225</v>
      </c>
      <c r="O37" s="66">
        <f t="shared" si="34"/>
        <v>37.5</v>
      </c>
      <c r="P37" s="50">
        <f>SUM(I37:O37)</f>
        <v>746.16666666666674</v>
      </c>
      <c r="Q37" s="37"/>
      <c r="R37" s="33">
        <f t="shared" si="35"/>
        <v>0</v>
      </c>
      <c r="S37" s="43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4.5" x14ac:dyDescent="0.35">
      <c r="A38" s="21" t="s">
        <v>114</v>
      </c>
      <c r="B38" s="63" t="s">
        <v>115</v>
      </c>
      <c r="C38" s="25" t="s">
        <v>116</v>
      </c>
      <c r="D38" s="25">
        <v>46240</v>
      </c>
      <c r="E38" s="53" t="s">
        <v>31</v>
      </c>
      <c r="F38" s="52"/>
      <c r="G38" s="52"/>
      <c r="H38" s="52"/>
      <c r="I38" s="48">
        <v>40</v>
      </c>
      <c r="J38" s="48">
        <f t="shared" si="29"/>
        <v>26.666666666666668</v>
      </c>
      <c r="K38" s="48">
        <f t="shared" si="30"/>
        <v>34</v>
      </c>
      <c r="L38" s="48">
        <f t="shared" si="31"/>
        <v>32.799999999999997</v>
      </c>
      <c r="M38" s="49">
        <f t="shared" si="32"/>
        <v>60</v>
      </c>
      <c r="N38" s="49">
        <f t="shared" si="33"/>
        <v>90</v>
      </c>
      <c r="O38" s="66">
        <f t="shared" si="34"/>
        <v>15</v>
      </c>
      <c r="P38" s="50">
        <f>SUM(I38:O38)</f>
        <v>298.4666666666667</v>
      </c>
      <c r="Q38" s="37"/>
      <c r="R38" s="33">
        <f t="shared" si="35"/>
        <v>0</v>
      </c>
      <c r="S38" s="4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4.5" x14ac:dyDescent="0.35">
      <c r="A39" s="21" t="s">
        <v>117</v>
      </c>
      <c r="B39" s="63" t="s">
        <v>118</v>
      </c>
      <c r="C39" s="25" t="s">
        <v>116</v>
      </c>
      <c r="D39" s="25">
        <v>41749</v>
      </c>
      <c r="E39" s="53" t="s">
        <v>31</v>
      </c>
      <c r="F39" s="52"/>
      <c r="G39" s="52"/>
      <c r="H39" s="52"/>
      <c r="I39" s="48">
        <v>40</v>
      </c>
      <c r="J39" s="48">
        <f t="shared" si="29"/>
        <v>26.666666666666668</v>
      </c>
      <c r="K39" s="48">
        <f t="shared" si="30"/>
        <v>34</v>
      </c>
      <c r="L39" s="48">
        <f t="shared" si="31"/>
        <v>32.799999999999997</v>
      </c>
      <c r="M39" s="49">
        <f t="shared" si="32"/>
        <v>60</v>
      </c>
      <c r="N39" s="49">
        <f t="shared" si="33"/>
        <v>90</v>
      </c>
      <c r="O39" s="66">
        <f t="shared" si="34"/>
        <v>15</v>
      </c>
      <c r="P39" s="50">
        <f>SUM(I39:O39)</f>
        <v>298.4666666666667</v>
      </c>
      <c r="Q39" s="37"/>
      <c r="R39" s="33">
        <f t="shared" si="35"/>
        <v>0</v>
      </c>
      <c r="S39" s="4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6.5" x14ac:dyDescent="0.35">
      <c r="A40" s="21" t="s">
        <v>119</v>
      </c>
      <c r="B40" s="63" t="s">
        <v>120</v>
      </c>
      <c r="C40" s="25" t="s">
        <v>82</v>
      </c>
      <c r="D40" s="25">
        <v>30044</v>
      </c>
      <c r="E40" s="53" t="s">
        <v>121</v>
      </c>
      <c r="F40" s="52"/>
      <c r="G40" s="52"/>
      <c r="H40" s="52"/>
      <c r="I40" s="48">
        <v>10</v>
      </c>
      <c r="J40" s="48">
        <f t="shared" si="29"/>
        <v>6.666666666666667</v>
      </c>
      <c r="K40" s="48">
        <f t="shared" si="30"/>
        <v>8.5</v>
      </c>
      <c r="L40" s="48">
        <f t="shared" si="31"/>
        <v>8.1999999999999993</v>
      </c>
      <c r="M40" s="49">
        <f t="shared" si="32"/>
        <v>15</v>
      </c>
      <c r="N40" s="49">
        <f t="shared" si="33"/>
        <v>22.5</v>
      </c>
      <c r="O40" s="66">
        <f t="shared" si="34"/>
        <v>3.75</v>
      </c>
      <c r="P40" s="50">
        <f t="shared" ref="P40:P49" si="36">SUM(I40:O40)</f>
        <v>74.616666666666674</v>
      </c>
      <c r="Q40" s="37"/>
      <c r="R40" s="33">
        <f t="shared" si="35"/>
        <v>0</v>
      </c>
      <c r="S40" s="4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4.5" x14ac:dyDescent="0.35">
      <c r="A41" s="21" t="s">
        <v>122</v>
      </c>
      <c r="B41" s="63" t="s">
        <v>123</v>
      </c>
      <c r="C41" s="25" t="s">
        <v>116</v>
      </c>
      <c r="D41" s="25">
        <v>41698</v>
      </c>
      <c r="E41" s="53" t="s">
        <v>31</v>
      </c>
      <c r="F41" s="52"/>
      <c r="G41" s="52"/>
      <c r="H41" s="52"/>
      <c r="I41" s="48">
        <v>80</v>
      </c>
      <c r="J41" s="48">
        <f t="shared" si="29"/>
        <v>53.333333333333336</v>
      </c>
      <c r="K41" s="48">
        <f t="shared" si="30"/>
        <v>68</v>
      </c>
      <c r="L41" s="48">
        <f t="shared" si="31"/>
        <v>65.599999999999994</v>
      </c>
      <c r="M41" s="49">
        <f t="shared" si="32"/>
        <v>120</v>
      </c>
      <c r="N41" s="49">
        <f t="shared" si="33"/>
        <v>180</v>
      </c>
      <c r="O41" s="66">
        <f t="shared" si="34"/>
        <v>30</v>
      </c>
      <c r="P41" s="50">
        <f t="shared" si="36"/>
        <v>596.93333333333339</v>
      </c>
      <c r="Q41" s="37"/>
      <c r="R41" s="33">
        <f t="shared" si="35"/>
        <v>0</v>
      </c>
      <c r="S41" s="4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4.5" x14ac:dyDescent="0.35">
      <c r="A42" s="21" t="s">
        <v>124</v>
      </c>
      <c r="B42" s="63" t="s">
        <v>125</v>
      </c>
      <c r="C42" s="25" t="s">
        <v>116</v>
      </c>
      <c r="D42" s="25">
        <v>59703</v>
      </c>
      <c r="E42" s="53" t="s">
        <v>126</v>
      </c>
      <c r="F42" s="52"/>
      <c r="G42" s="52"/>
      <c r="H42" s="52"/>
      <c r="I42" s="48">
        <v>200</v>
      </c>
      <c r="J42" s="48">
        <f t="shared" si="29"/>
        <v>133.33333333333334</v>
      </c>
      <c r="K42" s="48">
        <f t="shared" si="30"/>
        <v>170</v>
      </c>
      <c r="L42" s="48">
        <f t="shared" si="31"/>
        <v>164</v>
      </c>
      <c r="M42" s="49">
        <f t="shared" si="32"/>
        <v>300</v>
      </c>
      <c r="N42" s="49">
        <f t="shared" si="33"/>
        <v>450</v>
      </c>
      <c r="O42" s="66">
        <f t="shared" si="34"/>
        <v>75</v>
      </c>
      <c r="P42" s="50">
        <f t="shared" si="36"/>
        <v>1492.3333333333335</v>
      </c>
      <c r="Q42" s="37"/>
      <c r="R42" s="33">
        <f t="shared" si="35"/>
        <v>0</v>
      </c>
      <c r="S42" s="43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4.5" x14ac:dyDescent="0.35">
      <c r="A43" s="21" t="s">
        <v>127</v>
      </c>
      <c r="B43" s="63" t="s">
        <v>128</v>
      </c>
      <c r="C43" s="25" t="s">
        <v>116</v>
      </c>
      <c r="D43" s="25">
        <v>44878</v>
      </c>
      <c r="E43" s="53" t="s">
        <v>31</v>
      </c>
      <c r="F43" s="52"/>
      <c r="G43" s="52"/>
      <c r="H43" s="52"/>
      <c r="I43" s="48">
        <v>100</v>
      </c>
      <c r="J43" s="48">
        <f t="shared" si="29"/>
        <v>66.666666666666671</v>
      </c>
      <c r="K43" s="48">
        <f t="shared" si="30"/>
        <v>85</v>
      </c>
      <c r="L43" s="48">
        <f t="shared" si="31"/>
        <v>82</v>
      </c>
      <c r="M43" s="49">
        <f t="shared" si="32"/>
        <v>150</v>
      </c>
      <c r="N43" s="49">
        <f t="shared" si="33"/>
        <v>225</v>
      </c>
      <c r="O43" s="66">
        <f t="shared" si="34"/>
        <v>37.5</v>
      </c>
      <c r="P43" s="50">
        <f t="shared" si="36"/>
        <v>746.16666666666674</v>
      </c>
      <c r="Q43" s="37"/>
      <c r="R43" s="33">
        <f t="shared" si="35"/>
        <v>0</v>
      </c>
      <c r="S43" s="43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6.5" x14ac:dyDescent="0.35">
      <c r="A44" s="21" t="s">
        <v>129</v>
      </c>
      <c r="B44" s="7" t="s">
        <v>130</v>
      </c>
      <c r="C44" s="9" t="s">
        <v>82</v>
      </c>
      <c r="D44" s="25">
        <v>90009</v>
      </c>
      <c r="E44" s="53" t="s">
        <v>131</v>
      </c>
      <c r="F44" s="52"/>
      <c r="G44" s="52"/>
      <c r="H44" s="52"/>
      <c r="I44" s="48">
        <v>10</v>
      </c>
      <c r="J44" s="48">
        <f t="shared" si="29"/>
        <v>6.666666666666667</v>
      </c>
      <c r="K44" s="48">
        <f t="shared" si="30"/>
        <v>8.5</v>
      </c>
      <c r="L44" s="48">
        <f t="shared" si="31"/>
        <v>8.1999999999999993</v>
      </c>
      <c r="M44" s="49">
        <f t="shared" si="32"/>
        <v>15</v>
      </c>
      <c r="N44" s="49">
        <f t="shared" si="33"/>
        <v>22.5</v>
      </c>
      <c r="O44" s="66">
        <f t="shared" si="34"/>
        <v>3.75</v>
      </c>
      <c r="P44" s="50">
        <f t="shared" si="36"/>
        <v>74.616666666666674</v>
      </c>
      <c r="Q44" s="37"/>
      <c r="R44" s="33">
        <f t="shared" si="35"/>
        <v>0</v>
      </c>
      <c r="S44" s="43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 x14ac:dyDescent="0.35">
      <c r="A45" s="21" t="s">
        <v>132</v>
      </c>
      <c r="B45" s="63" t="s">
        <v>133</v>
      </c>
      <c r="C45" s="9" t="s">
        <v>134</v>
      </c>
      <c r="D45" s="25" t="s">
        <v>135</v>
      </c>
      <c r="E45" s="53" t="s">
        <v>136</v>
      </c>
      <c r="F45" s="52"/>
      <c r="G45" s="52"/>
      <c r="H45" s="52"/>
      <c r="I45" s="48">
        <v>10</v>
      </c>
      <c r="J45" s="48">
        <f t="shared" si="29"/>
        <v>6.666666666666667</v>
      </c>
      <c r="K45" s="48">
        <f t="shared" si="30"/>
        <v>8.5</v>
      </c>
      <c r="L45" s="48">
        <f t="shared" si="31"/>
        <v>8.1999999999999993</v>
      </c>
      <c r="M45" s="49">
        <f t="shared" si="32"/>
        <v>15</v>
      </c>
      <c r="N45" s="49">
        <f t="shared" si="33"/>
        <v>22.5</v>
      </c>
      <c r="O45" s="66">
        <f t="shared" si="34"/>
        <v>3.75</v>
      </c>
      <c r="P45" s="50">
        <f t="shared" si="36"/>
        <v>74.616666666666674</v>
      </c>
      <c r="Q45" s="37"/>
      <c r="R45" s="33">
        <f t="shared" si="35"/>
        <v>0</v>
      </c>
      <c r="S45" s="43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4.5" x14ac:dyDescent="0.35">
      <c r="A46" s="21" t="s">
        <v>137</v>
      </c>
      <c r="B46" s="9" t="s">
        <v>138</v>
      </c>
      <c r="C46" s="25" t="s">
        <v>139</v>
      </c>
      <c r="D46" s="25" t="s">
        <v>140</v>
      </c>
      <c r="E46" s="53" t="s">
        <v>141</v>
      </c>
      <c r="F46" s="52"/>
      <c r="G46" s="52"/>
      <c r="H46" s="52"/>
      <c r="I46" s="48">
        <v>60</v>
      </c>
      <c r="J46" s="48">
        <f t="shared" si="29"/>
        <v>40</v>
      </c>
      <c r="K46" s="48">
        <f t="shared" si="30"/>
        <v>51</v>
      </c>
      <c r="L46" s="48">
        <f t="shared" si="31"/>
        <v>49.199999999999996</v>
      </c>
      <c r="M46" s="49">
        <f>O46*4</f>
        <v>90</v>
      </c>
      <c r="N46" s="49">
        <f t="shared" si="33"/>
        <v>135</v>
      </c>
      <c r="O46" s="66">
        <f t="shared" si="34"/>
        <v>22.5</v>
      </c>
      <c r="P46" s="50">
        <f t="shared" si="36"/>
        <v>447.7</v>
      </c>
      <c r="Q46" s="37"/>
      <c r="R46" s="33">
        <f t="shared" si="35"/>
        <v>0</v>
      </c>
      <c r="S46" s="4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4.5" x14ac:dyDescent="0.35">
      <c r="A47" s="21" t="s">
        <v>142</v>
      </c>
      <c r="B47" s="6" t="s">
        <v>143</v>
      </c>
      <c r="C47" s="25" t="s">
        <v>144</v>
      </c>
      <c r="D47" s="25">
        <v>9820</v>
      </c>
      <c r="E47" s="56" t="s">
        <v>145</v>
      </c>
      <c r="F47" s="58"/>
      <c r="G47" s="58"/>
      <c r="H47" s="58"/>
      <c r="I47" s="48">
        <v>200</v>
      </c>
      <c r="J47" s="48">
        <f t="shared" si="29"/>
        <v>133.33333333333334</v>
      </c>
      <c r="K47" s="48">
        <f t="shared" si="30"/>
        <v>170</v>
      </c>
      <c r="L47" s="48">
        <f t="shared" si="31"/>
        <v>164</v>
      </c>
      <c r="M47" s="49">
        <f t="shared" si="32"/>
        <v>300</v>
      </c>
      <c r="N47" s="49">
        <f t="shared" si="33"/>
        <v>450</v>
      </c>
      <c r="O47" s="66">
        <f t="shared" si="34"/>
        <v>75</v>
      </c>
      <c r="P47" s="50">
        <f t="shared" si="36"/>
        <v>1492.3333333333335</v>
      </c>
      <c r="Q47" s="37"/>
      <c r="R47" s="33">
        <f t="shared" si="35"/>
        <v>0</v>
      </c>
      <c r="S47" s="43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4.5" x14ac:dyDescent="0.35">
      <c r="A48" s="21" t="s">
        <v>146</v>
      </c>
      <c r="B48" s="63" t="s">
        <v>147</v>
      </c>
      <c r="C48" s="25" t="s">
        <v>116</v>
      </c>
      <c r="D48" s="25">
        <v>46219</v>
      </c>
      <c r="E48" s="53" t="s">
        <v>31</v>
      </c>
      <c r="F48" s="52"/>
      <c r="G48" s="52"/>
      <c r="H48" s="52"/>
      <c r="I48" s="48">
        <v>80</v>
      </c>
      <c r="J48" s="48">
        <f t="shared" si="29"/>
        <v>53.333333333333336</v>
      </c>
      <c r="K48" s="48">
        <f t="shared" si="30"/>
        <v>68</v>
      </c>
      <c r="L48" s="48">
        <f t="shared" si="31"/>
        <v>65.599999999999994</v>
      </c>
      <c r="M48" s="49">
        <f t="shared" si="32"/>
        <v>120</v>
      </c>
      <c r="N48" s="49">
        <f t="shared" si="33"/>
        <v>180</v>
      </c>
      <c r="O48" s="66">
        <f t="shared" si="34"/>
        <v>30</v>
      </c>
      <c r="P48" s="50">
        <f>SUM(I48:O48)</f>
        <v>596.93333333333339</v>
      </c>
      <c r="Q48" s="37"/>
      <c r="R48" s="33">
        <f t="shared" si="35"/>
        <v>0</v>
      </c>
      <c r="S48" s="43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4.5" x14ac:dyDescent="0.35">
      <c r="A49" s="21" t="s">
        <v>148</v>
      </c>
      <c r="B49" s="6" t="s">
        <v>149</v>
      </c>
      <c r="C49" s="6" t="s">
        <v>150</v>
      </c>
      <c r="D49" s="25">
        <v>101966</v>
      </c>
      <c r="E49" s="56" t="s">
        <v>151</v>
      </c>
      <c r="F49" s="58"/>
      <c r="G49" s="58"/>
      <c r="H49" s="58"/>
      <c r="I49" s="48">
        <v>10</v>
      </c>
      <c r="J49" s="48">
        <f t="shared" si="29"/>
        <v>6.666666666666667</v>
      </c>
      <c r="K49" s="48">
        <f t="shared" si="30"/>
        <v>8.5</v>
      </c>
      <c r="L49" s="48">
        <f t="shared" si="31"/>
        <v>8.1999999999999993</v>
      </c>
      <c r="M49" s="49">
        <f t="shared" si="32"/>
        <v>15</v>
      </c>
      <c r="N49" s="49">
        <f t="shared" si="33"/>
        <v>22.5</v>
      </c>
      <c r="O49" s="66">
        <f t="shared" si="34"/>
        <v>3.75</v>
      </c>
      <c r="P49" s="50">
        <f t="shared" si="36"/>
        <v>74.616666666666674</v>
      </c>
      <c r="Q49" s="37"/>
      <c r="R49" s="33">
        <f t="shared" si="35"/>
        <v>0</v>
      </c>
      <c r="S49" s="45">
        <f>SUM(R35:R49)</f>
        <v>0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4.5" x14ac:dyDescent="0.35">
      <c r="A50" s="19"/>
      <c r="B50" s="5"/>
      <c r="C50" s="73"/>
      <c r="D50" s="5"/>
      <c r="E50" s="59"/>
      <c r="F50" s="59"/>
      <c r="G50" s="59"/>
      <c r="H50" s="59"/>
      <c r="I50" s="12"/>
      <c r="J50" s="12"/>
      <c r="K50" s="12"/>
      <c r="L50" s="12"/>
      <c r="M50" s="12"/>
      <c r="N50" s="12"/>
      <c r="O50" s="12"/>
      <c r="P50" s="12"/>
      <c r="Q50" s="36"/>
      <c r="R50" s="36"/>
      <c r="S50" s="43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21" x14ac:dyDescent="0.5">
      <c r="A51" s="114" t="s">
        <v>152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6"/>
      <c r="S51" s="43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26.5" x14ac:dyDescent="0.35">
      <c r="A52" s="16" t="s">
        <v>153</v>
      </c>
      <c r="B52" s="7" t="s">
        <v>154</v>
      </c>
      <c r="C52" s="27" t="s">
        <v>82</v>
      </c>
      <c r="D52" s="7" t="s">
        <v>155</v>
      </c>
      <c r="E52" s="52" t="s">
        <v>156</v>
      </c>
      <c r="F52" s="52"/>
      <c r="G52" s="52"/>
      <c r="H52" s="52"/>
      <c r="I52" s="48">
        <v>30</v>
      </c>
      <c r="J52" s="48">
        <f t="shared" ref="J52:J64" si="37">I52/3*2</f>
        <v>20</v>
      </c>
      <c r="K52" s="48">
        <f t="shared" ref="K52:K64" si="38">I52*0.85</f>
        <v>25.5</v>
      </c>
      <c r="L52" s="48">
        <f t="shared" ref="L52:L64" si="39">I52*0.82</f>
        <v>24.599999999999998</v>
      </c>
      <c r="M52" s="49">
        <f t="shared" ref="M52:M64" si="40">O52*4</f>
        <v>45</v>
      </c>
      <c r="N52" s="49">
        <f t="shared" ref="N52:N64" si="41">O52*6</f>
        <v>67.5</v>
      </c>
      <c r="O52" s="66">
        <f t="shared" ref="O52:O64" si="42">I52*0.375</f>
        <v>11.25</v>
      </c>
      <c r="P52" s="50">
        <f t="shared" ref="P52:P64" si="43">SUM(I52:O52)</f>
        <v>223.85</v>
      </c>
      <c r="Q52" s="37"/>
      <c r="R52" s="33">
        <f t="shared" ref="R52:R64" si="44">P52*Q52</f>
        <v>0</v>
      </c>
      <c r="S52" s="43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26.5" x14ac:dyDescent="0.35">
      <c r="A53" s="17" t="s">
        <v>157</v>
      </c>
      <c r="B53" s="9" t="s">
        <v>158</v>
      </c>
      <c r="C53" s="27" t="s">
        <v>82</v>
      </c>
      <c r="D53" s="9" t="s">
        <v>159</v>
      </c>
      <c r="E53" s="53" t="s">
        <v>160</v>
      </c>
      <c r="F53" s="52"/>
      <c r="G53" s="52"/>
      <c r="H53" s="52"/>
      <c r="I53" s="48">
        <v>250</v>
      </c>
      <c r="J53" s="48">
        <f t="shared" si="37"/>
        <v>166.66666666666666</v>
      </c>
      <c r="K53" s="48">
        <f t="shared" si="38"/>
        <v>212.5</v>
      </c>
      <c r="L53" s="48">
        <f t="shared" si="39"/>
        <v>205</v>
      </c>
      <c r="M53" s="49">
        <f t="shared" si="40"/>
        <v>375</v>
      </c>
      <c r="N53" s="49">
        <f t="shared" si="41"/>
        <v>562.5</v>
      </c>
      <c r="O53" s="66">
        <f t="shared" si="42"/>
        <v>93.75</v>
      </c>
      <c r="P53" s="50">
        <f t="shared" si="43"/>
        <v>1865.4166666666665</v>
      </c>
      <c r="Q53" s="37"/>
      <c r="R53" s="33">
        <f t="shared" si="44"/>
        <v>0</v>
      </c>
      <c r="S53" s="43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6.5" x14ac:dyDescent="0.35">
      <c r="A54" s="17" t="s">
        <v>161</v>
      </c>
      <c r="B54" s="9" t="s">
        <v>162</v>
      </c>
      <c r="C54" s="27" t="s">
        <v>82</v>
      </c>
      <c r="D54" s="9">
        <v>1885</v>
      </c>
      <c r="E54" s="53" t="s">
        <v>156</v>
      </c>
      <c r="F54" s="52"/>
      <c r="G54" s="52"/>
      <c r="H54" s="52"/>
      <c r="I54" s="48">
        <v>56</v>
      </c>
      <c r="J54" s="48">
        <f t="shared" si="37"/>
        <v>37.333333333333336</v>
      </c>
      <c r="K54" s="48">
        <f t="shared" si="38"/>
        <v>47.6</v>
      </c>
      <c r="L54" s="48">
        <f t="shared" si="39"/>
        <v>45.919999999999995</v>
      </c>
      <c r="M54" s="49">
        <f t="shared" si="40"/>
        <v>84</v>
      </c>
      <c r="N54" s="49">
        <f t="shared" si="41"/>
        <v>126</v>
      </c>
      <c r="O54" s="66">
        <f t="shared" si="42"/>
        <v>21</v>
      </c>
      <c r="P54" s="50">
        <f t="shared" si="43"/>
        <v>417.85333333333335</v>
      </c>
      <c r="Q54" s="37"/>
      <c r="R54" s="33">
        <f t="shared" si="44"/>
        <v>0</v>
      </c>
      <c r="S54" s="43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26.5" x14ac:dyDescent="0.35">
      <c r="A55" s="16" t="s">
        <v>163</v>
      </c>
      <c r="B55" s="9" t="s">
        <v>164</v>
      </c>
      <c r="C55" s="27" t="s">
        <v>82</v>
      </c>
      <c r="D55" s="9" t="s">
        <v>165</v>
      </c>
      <c r="E55" s="53" t="s">
        <v>156</v>
      </c>
      <c r="F55" s="52"/>
      <c r="G55" s="52"/>
      <c r="H55" s="52"/>
      <c r="I55" s="48">
        <v>84</v>
      </c>
      <c r="J55" s="48">
        <f t="shared" si="37"/>
        <v>56</v>
      </c>
      <c r="K55" s="48">
        <f t="shared" si="38"/>
        <v>71.399999999999991</v>
      </c>
      <c r="L55" s="48">
        <f t="shared" si="39"/>
        <v>68.88</v>
      </c>
      <c r="M55" s="49">
        <f t="shared" si="40"/>
        <v>126</v>
      </c>
      <c r="N55" s="49">
        <f t="shared" si="41"/>
        <v>189</v>
      </c>
      <c r="O55" s="66">
        <f t="shared" si="42"/>
        <v>31.5</v>
      </c>
      <c r="P55" s="50">
        <f t="shared" si="43"/>
        <v>626.78</v>
      </c>
      <c r="Q55" s="37"/>
      <c r="R55" s="33">
        <f t="shared" si="44"/>
        <v>0</v>
      </c>
      <c r="S55" s="43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26.5" x14ac:dyDescent="0.35">
      <c r="A56" s="17" t="s">
        <v>166</v>
      </c>
      <c r="B56" s="9" t="s">
        <v>167</v>
      </c>
      <c r="C56" s="27" t="s">
        <v>82</v>
      </c>
      <c r="D56" s="9" t="s">
        <v>168</v>
      </c>
      <c r="E56" s="53" t="s">
        <v>156</v>
      </c>
      <c r="F56" s="52"/>
      <c r="G56" s="52"/>
      <c r="H56" s="52"/>
      <c r="I56" s="48">
        <v>100</v>
      </c>
      <c r="J56" s="48">
        <f t="shared" si="37"/>
        <v>66.666666666666671</v>
      </c>
      <c r="K56" s="48">
        <f t="shared" si="38"/>
        <v>85</v>
      </c>
      <c r="L56" s="48">
        <f t="shared" si="39"/>
        <v>82</v>
      </c>
      <c r="M56" s="49">
        <f t="shared" si="40"/>
        <v>150</v>
      </c>
      <c r="N56" s="49">
        <f t="shared" si="41"/>
        <v>225</v>
      </c>
      <c r="O56" s="66">
        <f t="shared" si="42"/>
        <v>37.5</v>
      </c>
      <c r="P56" s="50">
        <f t="shared" si="43"/>
        <v>746.16666666666674</v>
      </c>
      <c r="Q56" s="37"/>
      <c r="R56" s="33">
        <f t="shared" si="44"/>
        <v>0</v>
      </c>
      <c r="S56" s="43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26.5" x14ac:dyDescent="0.35">
      <c r="A57" s="17" t="s">
        <v>169</v>
      </c>
      <c r="B57" s="9" t="s">
        <v>170</v>
      </c>
      <c r="C57" s="27" t="s">
        <v>82</v>
      </c>
      <c r="D57" s="9">
        <v>1745</v>
      </c>
      <c r="E57" s="53" t="s">
        <v>156</v>
      </c>
      <c r="F57" s="52"/>
      <c r="G57" s="52"/>
      <c r="H57" s="52"/>
      <c r="I57" s="48">
        <v>30</v>
      </c>
      <c r="J57" s="48">
        <f t="shared" si="37"/>
        <v>20</v>
      </c>
      <c r="K57" s="48">
        <f t="shared" si="38"/>
        <v>25.5</v>
      </c>
      <c r="L57" s="48">
        <f t="shared" si="39"/>
        <v>24.599999999999998</v>
      </c>
      <c r="M57" s="49">
        <f t="shared" si="40"/>
        <v>45</v>
      </c>
      <c r="N57" s="49">
        <f t="shared" si="41"/>
        <v>67.5</v>
      </c>
      <c r="O57" s="66">
        <f t="shared" si="42"/>
        <v>11.25</v>
      </c>
      <c r="P57" s="50">
        <f t="shared" si="43"/>
        <v>223.85</v>
      </c>
      <c r="Q57" s="37"/>
      <c r="R57" s="33">
        <f t="shared" si="44"/>
        <v>0</v>
      </c>
      <c r="S57" s="43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26.5" x14ac:dyDescent="0.35">
      <c r="A58" s="17" t="s">
        <v>171</v>
      </c>
      <c r="B58" s="9" t="s">
        <v>172</v>
      </c>
      <c r="C58" s="27" t="s">
        <v>82</v>
      </c>
      <c r="D58" s="9">
        <v>610267</v>
      </c>
      <c r="E58" s="53" t="s">
        <v>156</v>
      </c>
      <c r="F58" s="52"/>
      <c r="G58" s="52"/>
      <c r="H58" s="52"/>
      <c r="I58" s="48">
        <v>14</v>
      </c>
      <c r="J58" s="48">
        <f t="shared" si="37"/>
        <v>9.3333333333333339</v>
      </c>
      <c r="K58" s="48">
        <f t="shared" si="38"/>
        <v>11.9</v>
      </c>
      <c r="L58" s="48">
        <f t="shared" si="39"/>
        <v>11.479999999999999</v>
      </c>
      <c r="M58" s="49">
        <f t="shared" si="40"/>
        <v>21</v>
      </c>
      <c r="N58" s="49">
        <f t="shared" si="41"/>
        <v>31.5</v>
      </c>
      <c r="O58" s="66">
        <f t="shared" si="42"/>
        <v>5.25</v>
      </c>
      <c r="P58" s="50">
        <f t="shared" si="43"/>
        <v>104.46333333333334</v>
      </c>
      <c r="Q58" s="37"/>
      <c r="R58" s="33">
        <f t="shared" si="44"/>
        <v>0</v>
      </c>
      <c r="S58" s="43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26.5" x14ac:dyDescent="0.35">
      <c r="A59" s="16" t="s">
        <v>173</v>
      </c>
      <c r="B59" s="9" t="s">
        <v>174</v>
      </c>
      <c r="C59" s="27" t="s">
        <v>82</v>
      </c>
      <c r="D59" s="9">
        <v>114520</v>
      </c>
      <c r="E59" s="53" t="s">
        <v>156</v>
      </c>
      <c r="F59" s="52"/>
      <c r="G59" s="52"/>
      <c r="H59" s="52"/>
      <c r="I59" s="48">
        <v>200</v>
      </c>
      <c r="J59" s="48">
        <f t="shared" si="37"/>
        <v>133.33333333333334</v>
      </c>
      <c r="K59" s="48">
        <f t="shared" si="38"/>
        <v>170</v>
      </c>
      <c r="L59" s="48">
        <f t="shared" si="39"/>
        <v>164</v>
      </c>
      <c r="M59" s="49">
        <f t="shared" si="40"/>
        <v>300</v>
      </c>
      <c r="N59" s="49">
        <f t="shared" si="41"/>
        <v>450</v>
      </c>
      <c r="O59" s="66">
        <f t="shared" si="42"/>
        <v>75</v>
      </c>
      <c r="P59" s="50">
        <f t="shared" si="43"/>
        <v>1492.3333333333335</v>
      </c>
      <c r="Q59" s="37"/>
      <c r="R59" s="33">
        <f t="shared" si="44"/>
        <v>0</v>
      </c>
      <c r="S59" s="43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4.5" x14ac:dyDescent="0.35">
      <c r="A60" s="17" t="s">
        <v>175</v>
      </c>
      <c r="B60" s="63" t="s">
        <v>176</v>
      </c>
      <c r="C60" s="27" t="s">
        <v>177</v>
      </c>
      <c r="D60" s="9" t="s">
        <v>178</v>
      </c>
      <c r="E60" s="53" t="s">
        <v>156</v>
      </c>
      <c r="F60" s="52"/>
      <c r="G60" s="52"/>
      <c r="H60" s="52"/>
      <c r="I60" s="48">
        <v>40</v>
      </c>
      <c r="J60" s="48">
        <f t="shared" si="37"/>
        <v>26.666666666666668</v>
      </c>
      <c r="K60" s="48">
        <f t="shared" si="38"/>
        <v>34</v>
      </c>
      <c r="L60" s="48">
        <f t="shared" si="39"/>
        <v>32.799999999999997</v>
      </c>
      <c r="M60" s="49">
        <f t="shared" si="40"/>
        <v>60</v>
      </c>
      <c r="N60" s="49">
        <f>O60*6</f>
        <v>90</v>
      </c>
      <c r="O60" s="66">
        <f t="shared" si="42"/>
        <v>15</v>
      </c>
      <c r="P60" s="50">
        <f t="shared" si="43"/>
        <v>298.4666666666667</v>
      </c>
      <c r="Q60" s="37"/>
      <c r="R60" s="33">
        <f t="shared" si="44"/>
        <v>0</v>
      </c>
      <c r="S60" s="43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4.5" x14ac:dyDescent="0.35">
      <c r="A61" s="17" t="s">
        <v>179</v>
      </c>
      <c r="B61" s="63" t="s">
        <v>180</v>
      </c>
      <c r="C61" s="9" t="s">
        <v>177</v>
      </c>
      <c r="D61" s="9" t="s">
        <v>181</v>
      </c>
      <c r="E61" s="53" t="s">
        <v>156</v>
      </c>
      <c r="F61" s="52"/>
      <c r="G61" s="52"/>
      <c r="H61" s="52"/>
      <c r="I61" s="48">
        <v>50</v>
      </c>
      <c r="J61" s="48">
        <f t="shared" si="37"/>
        <v>33.333333333333336</v>
      </c>
      <c r="K61" s="48">
        <f t="shared" si="38"/>
        <v>42.5</v>
      </c>
      <c r="L61" s="48">
        <f t="shared" si="39"/>
        <v>41</v>
      </c>
      <c r="M61" s="49">
        <f t="shared" si="40"/>
        <v>75</v>
      </c>
      <c r="N61" s="49">
        <f t="shared" si="41"/>
        <v>112.5</v>
      </c>
      <c r="O61" s="66">
        <f t="shared" si="42"/>
        <v>18.75</v>
      </c>
      <c r="P61" s="50">
        <f t="shared" si="43"/>
        <v>373.08333333333337</v>
      </c>
      <c r="Q61" s="37"/>
      <c r="R61" s="33">
        <f t="shared" si="44"/>
        <v>0</v>
      </c>
      <c r="S61" s="43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4.5" x14ac:dyDescent="0.35">
      <c r="A62" s="17" t="s">
        <v>182</v>
      </c>
      <c r="B62" s="9" t="s">
        <v>183</v>
      </c>
      <c r="C62" s="9" t="s">
        <v>184</v>
      </c>
      <c r="D62" s="9">
        <v>270037854</v>
      </c>
      <c r="E62" s="53" t="s">
        <v>156</v>
      </c>
      <c r="F62" s="52"/>
      <c r="G62" s="52"/>
      <c r="H62" s="52"/>
      <c r="I62" s="48">
        <v>25</v>
      </c>
      <c r="J62" s="48">
        <f t="shared" si="37"/>
        <v>16.666666666666668</v>
      </c>
      <c r="K62" s="48">
        <f t="shared" si="38"/>
        <v>21.25</v>
      </c>
      <c r="L62" s="48">
        <f t="shared" si="39"/>
        <v>20.5</v>
      </c>
      <c r="M62" s="49">
        <f t="shared" si="40"/>
        <v>37.5</v>
      </c>
      <c r="N62" s="49">
        <f t="shared" si="41"/>
        <v>56.25</v>
      </c>
      <c r="O62" s="66">
        <f t="shared" si="42"/>
        <v>9.375</v>
      </c>
      <c r="P62" s="50">
        <f t="shared" si="43"/>
        <v>186.54166666666669</v>
      </c>
      <c r="Q62" s="37"/>
      <c r="R62" s="33">
        <f t="shared" si="44"/>
        <v>0</v>
      </c>
      <c r="S62" s="43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26.5" x14ac:dyDescent="0.35">
      <c r="A63" s="16" t="s">
        <v>185</v>
      </c>
      <c r="B63" s="9" t="s">
        <v>186</v>
      </c>
      <c r="C63" s="7" t="s">
        <v>82</v>
      </c>
      <c r="D63" s="9">
        <v>118516</v>
      </c>
      <c r="E63" s="53" t="s">
        <v>187</v>
      </c>
      <c r="F63" s="52"/>
      <c r="G63" s="52"/>
      <c r="H63" s="52"/>
      <c r="I63" s="48">
        <v>10</v>
      </c>
      <c r="J63" s="48">
        <f t="shared" si="37"/>
        <v>6.666666666666667</v>
      </c>
      <c r="K63" s="48">
        <f t="shared" si="38"/>
        <v>8.5</v>
      </c>
      <c r="L63" s="48">
        <f t="shared" si="39"/>
        <v>8.1999999999999993</v>
      </c>
      <c r="M63" s="49">
        <f t="shared" si="40"/>
        <v>15</v>
      </c>
      <c r="N63" s="49">
        <f t="shared" si="41"/>
        <v>22.5</v>
      </c>
      <c r="O63" s="66">
        <f t="shared" si="42"/>
        <v>3.75</v>
      </c>
      <c r="P63" s="50">
        <f t="shared" si="43"/>
        <v>74.616666666666674</v>
      </c>
      <c r="Q63" s="37"/>
      <c r="R63" s="33">
        <f t="shared" si="44"/>
        <v>0</v>
      </c>
      <c r="S63" s="43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26.5" x14ac:dyDescent="0.35">
      <c r="A64" s="16" t="s">
        <v>188</v>
      </c>
      <c r="B64" s="9" t="s">
        <v>189</v>
      </c>
      <c r="C64" s="27" t="s">
        <v>82</v>
      </c>
      <c r="D64" s="25">
        <v>2700038811</v>
      </c>
      <c r="E64" s="53" t="s">
        <v>190</v>
      </c>
      <c r="F64" s="52"/>
      <c r="G64" s="52"/>
      <c r="H64" s="52"/>
      <c r="I64" s="48">
        <v>15</v>
      </c>
      <c r="J64" s="48">
        <f t="shared" si="37"/>
        <v>10</v>
      </c>
      <c r="K64" s="48">
        <f t="shared" si="38"/>
        <v>12.75</v>
      </c>
      <c r="L64" s="48">
        <f t="shared" si="39"/>
        <v>12.299999999999999</v>
      </c>
      <c r="M64" s="49">
        <f t="shared" si="40"/>
        <v>22.5</v>
      </c>
      <c r="N64" s="49">
        <f t="shared" si="41"/>
        <v>33.75</v>
      </c>
      <c r="O64" s="66">
        <f t="shared" si="42"/>
        <v>5.625</v>
      </c>
      <c r="P64" s="50">
        <f t="shared" si="43"/>
        <v>111.925</v>
      </c>
      <c r="Q64" s="37"/>
      <c r="R64" s="33">
        <f t="shared" si="44"/>
        <v>0</v>
      </c>
      <c r="S64" s="43">
        <f>SUM(R52:R64)</f>
        <v>0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4.5" x14ac:dyDescent="0.35">
      <c r="A65" s="18"/>
      <c r="B65" s="3"/>
      <c r="C65" s="3"/>
      <c r="D65" s="3"/>
      <c r="E65" s="55"/>
      <c r="F65" s="55"/>
      <c r="G65" s="55"/>
      <c r="H65" s="55"/>
      <c r="I65" s="11"/>
      <c r="J65" s="11"/>
      <c r="K65" s="11"/>
      <c r="L65" s="11"/>
      <c r="M65" s="11"/>
      <c r="N65" s="11"/>
      <c r="O65" s="11"/>
      <c r="P65" s="11"/>
      <c r="Q65" s="34"/>
      <c r="R65" s="34"/>
      <c r="S65" s="4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21" x14ac:dyDescent="0.5">
      <c r="A66" s="114" t="s">
        <v>191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6"/>
      <c r="S66" s="43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26.5" x14ac:dyDescent="0.35">
      <c r="A67" s="16" t="s">
        <v>192</v>
      </c>
      <c r="B67" s="7" t="s">
        <v>193</v>
      </c>
      <c r="C67" s="27" t="s">
        <v>82</v>
      </c>
      <c r="D67" s="62">
        <v>939012856384</v>
      </c>
      <c r="E67" s="52" t="s">
        <v>49</v>
      </c>
      <c r="F67" s="52"/>
      <c r="G67" s="52"/>
      <c r="H67" s="52"/>
      <c r="I67" s="48">
        <v>80</v>
      </c>
      <c r="J67" s="48">
        <f t="shared" ref="J67:J78" si="45">I67/3*2</f>
        <v>53.333333333333336</v>
      </c>
      <c r="K67" s="48">
        <f t="shared" ref="K67:K78" si="46">I67*0.85</f>
        <v>68</v>
      </c>
      <c r="L67" s="48">
        <f t="shared" ref="L67:L78" si="47">I67*0.82</f>
        <v>65.599999999999994</v>
      </c>
      <c r="M67" s="49">
        <f t="shared" ref="M67:M78" si="48">O67*4</f>
        <v>120</v>
      </c>
      <c r="N67" s="49">
        <f t="shared" ref="N67:N78" si="49">O67*6</f>
        <v>180</v>
      </c>
      <c r="O67" s="66">
        <f t="shared" ref="O67:O78" si="50">I67*0.375</f>
        <v>30</v>
      </c>
      <c r="P67" s="50">
        <f t="shared" ref="P67:P78" si="51">SUM(I67:O67)</f>
        <v>596.93333333333339</v>
      </c>
      <c r="Q67" s="37"/>
      <c r="R67" s="33">
        <f t="shared" ref="R67:R78" si="52">P67*Q67</f>
        <v>0</v>
      </c>
      <c r="S67" s="43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26.5" x14ac:dyDescent="0.35">
      <c r="A68" s="16" t="s">
        <v>194</v>
      </c>
      <c r="B68" s="25" t="s">
        <v>195</v>
      </c>
      <c r="C68" s="27" t="s">
        <v>82</v>
      </c>
      <c r="D68" s="9">
        <v>610871</v>
      </c>
      <c r="E68" s="53" t="s">
        <v>196</v>
      </c>
      <c r="F68" s="52"/>
      <c r="G68" s="52"/>
      <c r="H68" s="52"/>
      <c r="I68" s="48">
        <v>80</v>
      </c>
      <c r="J68" s="48">
        <f t="shared" si="45"/>
        <v>53.333333333333336</v>
      </c>
      <c r="K68" s="48">
        <f t="shared" si="46"/>
        <v>68</v>
      </c>
      <c r="L68" s="48">
        <f t="shared" si="47"/>
        <v>65.599999999999994</v>
      </c>
      <c r="M68" s="49">
        <f t="shared" si="48"/>
        <v>120</v>
      </c>
      <c r="N68" s="49">
        <f t="shared" si="49"/>
        <v>180</v>
      </c>
      <c r="O68" s="66">
        <f t="shared" si="50"/>
        <v>30</v>
      </c>
      <c r="P68" s="50">
        <f t="shared" si="51"/>
        <v>596.93333333333339</v>
      </c>
      <c r="Q68" s="37"/>
      <c r="R68" s="33">
        <f t="shared" si="52"/>
        <v>0</v>
      </c>
      <c r="S68" s="43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26.5" x14ac:dyDescent="0.35">
      <c r="A69" s="16" t="s">
        <v>197</v>
      </c>
      <c r="B69" s="9" t="s">
        <v>198</v>
      </c>
      <c r="C69" s="27" t="s">
        <v>82</v>
      </c>
      <c r="D69" s="9">
        <v>93901285751</v>
      </c>
      <c r="E69" s="53" t="s">
        <v>49</v>
      </c>
      <c r="F69" s="52"/>
      <c r="G69" s="52"/>
      <c r="H69" s="52"/>
      <c r="I69" s="48">
        <v>40</v>
      </c>
      <c r="J69" s="48">
        <f t="shared" si="45"/>
        <v>26.666666666666668</v>
      </c>
      <c r="K69" s="48">
        <f t="shared" si="46"/>
        <v>34</v>
      </c>
      <c r="L69" s="48">
        <f t="shared" si="47"/>
        <v>32.799999999999997</v>
      </c>
      <c r="M69" s="49">
        <f t="shared" si="48"/>
        <v>60</v>
      </c>
      <c r="N69" s="49">
        <f t="shared" si="49"/>
        <v>90</v>
      </c>
      <c r="O69" s="66">
        <f t="shared" si="50"/>
        <v>15</v>
      </c>
      <c r="P69" s="50">
        <f t="shared" si="51"/>
        <v>298.4666666666667</v>
      </c>
      <c r="Q69" s="37"/>
      <c r="R69" s="33">
        <f t="shared" si="52"/>
        <v>0</v>
      </c>
      <c r="S69" s="43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26.5" x14ac:dyDescent="0.35">
      <c r="A70" s="16" t="s">
        <v>199</v>
      </c>
      <c r="B70" s="9" t="s">
        <v>200</v>
      </c>
      <c r="C70" s="27" t="s">
        <v>82</v>
      </c>
      <c r="D70" s="9">
        <v>93901285621</v>
      </c>
      <c r="E70" s="53" t="s">
        <v>49</v>
      </c>
      <c r="F70" s="52"/>
      <c r="G70" s="52"/>
      <c r="H70" s="52"/>
      <c r="I70" s="48">
        <v>80</v>
      </c>
      <c r="J70" s="48">
        <f t="shared" si="45"/>
        <v>53.333333333333336</v>
      </c>
      <c r="K70" s="48">
        <f t="shared" si="46"/>
        <v>68</v>
      </c>
      <c r="L70" s="48">
        <f t="shared" si="47"/>
        <v>65.599999999999994</v>
      </c>
      <c r="M70" s="49">
        <f t="shared" si="48"/>
        <v>120</v>
      </c>
      <c r="N70" s="49">
        <f t="shared" si="49"/>
        <v>180</v>
      </c>
      <c r="O70" s="66">
        <f t="shared" si="50"/>
        <v>30</v>
      </c>
      <c r="P70" s="50">
        <f t="shared" si="51"/>
        <v>596.93333333333339</v>
      </c>
      <c r="Q70" s="37"/>
      <c r="R70" s="33">
        <f t="shared" si="52"/>
        <v>0</v>
      </c>
      <c r="S70" s="43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26.5" x14ac:dyDescent="0.35">
      <c r="A71" s="16" t="s">
        <v>201</v>
      </c>
      <c r="B71" s="9" t="s">
        <v>202</v>
      </c>
      <c r="C71" s="27" t="s">
        <v>82</v>
      </c>
      <c r="D71" s="9">
        <v>285730</v>
      </c>
      <c r="E71" s="53" t="s">
        <v>49</v>
      </c>
      <c r="F71" s="52"/>
      <c r="G71" s="52"/>
      <c r="H71" s="52"/>
      <c r="I71" s="48">
        <v>10</v>
      </c>
      <c r="J71" s="48">
        <f t="shared" si="45"/>
        <v>6.666666666666667</v>
      </c>
      <c r="K71" s="48">
        <f t="shared" si="46"/>
        <v>8.5</v>
      </c>
      <c r="L71" s="48">
        <f t="shared" si="47"/>
        <v>8.1999999999999993</v>
      </c>
      <c r="M71" s="49">
        <f t="shared" si="48"/>
        <v>15</v>
      </c>
      <c r="N71" s="49">
        <f t="shared" si="49"/>
        <v>22.5</v>
      </c>
      <c r="O71" s="66">
        <f t="shared" si="50"/>
        <v>3.75</v>
      </c>
      <c r="P71" s="50">
        <f t="shared" si="51"/>
        <v>74.616666666666674</v>
      </c>
      <c r="Q71" s="37"/>
      <c r="R71" s="33">
        <f t="shared" si="52"/>
        <v>0</v>
      </c>
      <c r="S71" s="43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26.5" x14ac:dyDescent="0.35">
      <c r="A72" s="16" t="s">
        <v>203</v>
      </c>
      <c r="B72" s="25" t="s">
        <v>204</v>
      </c>
      <c r="C72" s="27" t="s">
        <v>82</v>
      </c>
      <c r="D72" s="9">
        <v>610871</v>
      </c>
      <c r="E72" s="53" t="s">
        <v>49</v>
      </c>
      <c r="F72" s="52"/>
      <c r="G72" s="52"/>
      <c r="H72" s="52"/>
      <c r="I72" s="48">
        <v>80</v>
      </c>
      <c r="J72" s="48">
        <f t="shared" si="45"/>
        <v>53.333333333333336</v>
      </c>
      <c r="K72" s="48">
        <f t="shared" si="46"/>
        <v>68</v>
      </c>
      <c r="L72" s="48">
        <f t="shared" si="47"/>
        <v>65.599999999999994</v>
      </c>
      <c r="M72" s="49">
        <f t="shared" si="48"/>
        <v>120</v>
      </c>
      <c r="N72" s="49">
        <f t="shared" si="49"/>
        <v>180</v>
      </c>
      <c r="O72" s="66">
        <f t="shared" si="50"/>
        <v>30</v>
      </c>
      <c r="P72" s="50">
        <f t="shared" si="51"/>
        <v>596.93333333333339</v>
      </c>
      <c r="Q72" s="37"/>
      <c r="R72" s="33">
        <f t="shared" si="52"/>
        <v>0</v>
      </c>
      <c r="S72" s="43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26.5" x14ac:dyDescent="0.35">
      <c r="A73" s="16" t="s">
        <v>205</v>
      </c>
      <c r="B73" s="9" t="s">
        <v>206</v>
      </c>
      <c r="C73" s="25" t="s">
        <v>207</v>
      </c>
      <c r="D73" s="9" t="s">
        <v>208</v>
      </c>
      <c r="E73" s="53" t="s">
        <v>209</v>
      </c>
      <c r="F73" s="52"/>
      <c r="G73" s="52"/>
      <c r="H73" s="52"/>
      <c r="I73" s="48">
        <v>30</v>
      </c>
      <c r="J73" s="48">
        <f t="shared" si="45"/>
        <v>20</v>
      </c>
      <c r="K73" s="48">
        <f t="shared" si="46"/>
        <v>25.5</v>
      </c>
      <c r="L73" s="48">
        <f t="shared" si="47"/>
        <v>24.599999999999998</v>
      </c>
      <c r="M73" s="49">
        <f t="shared" si="48"/>
        <v>45</v>
      </c>
      <c r="N73" s="49">
        <f t="shared" si="49"/>
        <v>67.5</v>
      </c>
      <c r="O73" s="66">
        <f t="shared" si="50"/>
        <v>11.25</v>
      </c>
      <c r="P73" s="50">
        <f t="shared" si="51"/>
        <v>223.85</v>
      </c>
      <c r="Q73" s="37"/>
      <c r="R73" s="33">
        <f t="shared" si="52"/>
        <v>0</v>
      </c>
      <c r="S73" s="43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4.5" x14ac:dyDescent="0.35">
      <c r="A74" s="16" t="s">
        <v>210</v>
      </c>
      <c r="B74" s="6" t="s">
        <v>211</v>
      </c>
      <c r="C74" s="6" t="s">
        <v>212</v>
      </c>
      <c r="D74" s="6">
        <v>4189</v>
      </c>
      <c r="E74" s="56" t="s">
        <v>108</v>
      </c>
      <c r="F74" s="58"/>
      <c r="G74" s="58"/>
      <c r="H74" s="58"/>
      <c r="I74" s="48">
        <v>30</v>
      </c>
      <c r="J74" s="48">
        <f t="shared" si="45"/>
        <v>20</v>
      </c>
      <c r="K74" s="48">
        <f t="shared" si="46"/>
        <v>25.5</v>
      </c>
      <c r="L74" s="48">
        <f t="shared" si="47"/>
        <v>24.599999999999998</v>
      </c>
      <c r="M74" s="49">
        <f t="shared" si="48"/>
        <v>45</v>
      </c>
      <c r="N74" s="49">
        <f t="shared" si="49"/>
        <v>67.5</v>
      </c>
      <c r="O74" s="66">
        <f t="shared" si="50"/>
        <v>11.25</v>
      </c>
      <c r="P74" s="50">
        <f t="shared" si="51"/>
        <v>223.85</v>
      </c>
      <c r="Q74" s="37"/>
      <c r="R74" s="33">
        <f t="shared" si="52"/>
        <v>0</v>
      </c>
      <c r="S74" s="43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4.5" x14ac:dyDescent="0.35">
      <c r="A75" s="16" t="s">
        <v>213</v>
      </c>
      <c r="B75" s="9" t="s">
        <v>214</v>
      </c>
      <c r="C75" s="25" t="s">
        <v>215</v>
      </c>
      <c r="D75" s="9">
        <v>100000496</v>
      </c>
      <c r="E75" s="53" t="s">
        <v>108</v>
      </c>
      <c r="F75" s="52"/>
      <c r="G75" s="52"/>
      <c r="H75" s="52"/>
      <c r="I75" s="48">
        <v>30</v>
      </c>
      <c r="J75" s="48">
        <f t="shared" si="45"/>
        <v>20</v>
      </c>
      <c r="K75" s="48">
        <f t="shared" si="46"/>
        <v>25.5</v>
      </c>
      <c r="L75" s="48">
        <f t="shared" si="47"/>
        <v>24.599999999999998</v>
      </c>
      <c r="M75" s="49">
        <f t="shared" si="48"/>
        <v>45</v>
      </c>
      <c r="N75" s="49">
        <f t="shared" si="49"/>
        <v>67.5</v>
      </c>
      <c r="O75" s="66">
        <f t="shared" si="50"/>
        <v>11.25</v>
      </c>
      <c r="P75" s="50">
        <f t="shared" si="51"/>
        <v>223.85</v>
      </c>
      <c r="Q75" s="37"/>
      <c r="R75" s="33">
        <f t="shared" si="52"/>
        <v>0</v>
      </c>
      <c r="S75" s="43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4.5" x14ac:dyDescent="0.35">
      <c r="A76" s="16" t="s">
        <v>216</v>
      </c>
      <c r="B76" s="9" t="s">
        <v>217</v>
      </c>
      <c r="C76" s="9" t="s">
        <v>212</v>
      </c>
      <c r="D76" s="9">
        <v>52276</v>
      </c>
      <c r="E76" s="53" t="s">
        <v>218</v>
      </c>
      <c r="F76" s="52"/>
      <c r="G76" s="52"/>
      <c r="H76" s="52"/>
      <c r="I76" s="48">
        <v>4</v>
      </c>
      <c r="J76" s="48">
        <f t="shared" si="45"/>
        <v>2.6666666666666665</v>
      </c>
      <c r="K76" s="48">
        <f t="shared" si="46"/>
        <v>3.4</v>
      </c>
      <c r="L76" s="48">
        <f t="shared" si="47"/>
        <v>3.28</v>
      </c>
      <c r="M76" s="49">
        <f t="shared" si="48"/>
        <v>6</v>
      </c>
      <c r="N76" s="49">
        <f t="shared" si="49"/>
        <v>9</v>
      </c>
      <c r="O76" s="66">
        <f t="shared" si="50"/>
        <v>1.5</v>
      </c>
      <c r="P76" s="50">
        <f t="shared" si="51"/>
        <v>29.846666666666664</v>
      </c>
      <c r="Q76" s="37"/>
      <c r="R76" s="33">
        <f t="shared" si="52"/>
        <v>0</v>
      </c>
      <c r="S76" s="43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26.5" x14ac:dyDescent="0.35">
      <c r="A77" s="16" t="s">
        <v>219</v>
      </c>
      <c r="B77" s="9" t="s">
        <v>220</v>
      </c>
      <c r="C77" s="9" t="s">
        <v>82</v>
      </c>
      <c r="D77" s="9">
        <v>244630</v>
      </c>
      <c r="E77" s="53" t="s">
        <v>31</v>
      </c>
      <c r="F77" s="52"/>
      <c r="G77" s="52"/>
      <c r="H77" s="52"/>
      <c r="I77" s="48">
        <v>10</v>
      </c>
      <c r="J77" s="48">
        <f t="shared" si="45"/>
        <v>6.666666666666667</v>
      </c>
      <c r="K77" s="48">
        <f t="shared" si="46"/>
        <v>8.5</v>
      </c>
      <c r="L77" s="48">
        <f t="shared" si="47"/>
        <v>8.1999999999999993</v>
      </c>
      <c r="M77" s="49">
        <f t="shared" si="48"/>
        <v>15</v>
      </c>
      <c r="N77" s="49">
        <f t="shared" si="49"/>
        <v>22.5</v>
      </c>
      <c r="O77" s="66">
        <f t="shared" si="50"/>
        <v>3.75</v>
      </c>
      <c r="P77" s="50">
        <f t="shared" si="51"/>
        <v>74.616666666666674</v>
      </c>
      <c r="Q77" s="37"/>
      <c r="R77" s="33">
        <f t="shared" si="52"/>
        <v>0</v>
      </c>
      <c r="S77" s="43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26.5" x14ac:dyDescent="0.35">
      <c r="A78" s="16" t="s">
        <v>221</v>
      </c>
      <c r="B78" s="9" t="s">
        <v>222</v>
      </c>
      <c r="C78" s="9" t="s">
        <v>82</v>
      </c>
      <c r="D78" s="9">
        <v>610882</v>
      </c>
      <c r="E78" s="53" t="s">
        <v>196</v>
      </c>
      <c r="F78" s="52"/>
      <c r="G78" s="52"/>
      <c r="H78" s="52"/>
      <c r="I78" s="48">
        <v>20</v>
      </c>
      <c r="J78" s="48">
        <f t="shared" si="45"/>
        <v>13.333333333333334</v>
      </c>
      <c r="K78" s="48">
        <f t="shared" si="46"/>
        <v>17</v>
      </c>
      <c r="L78" s="48">
        <f t="shared" si="47"/>
        <v>16.399999999999999</v>
      </c>
      <c r="M78" s="49">
        <f t="shared" si="48"/>
        <v>30</v>
      </c>
      <c r="N78" s="49">
        <f t="shared" si="49"/>
        <v>45</v>
      </c>
      <c r="O78" s="66">
        <f t="shared" si="50"/>
        <v>7.5</v>
      </c>
      <c r="P78" s="50">
        <f t="shared" si="51"/>
        <v>149.23333333333335</v>
      </c>
      <c r="Q78" s="37"/>
      <c r="R78" s="33">
        <f t="shared" si="52"/>
        <v>0</v>
      </c>
      <c r="S78" s="43">
        <f>SUM(R67:R78)</f>
        <v>0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4.5" x14ac:dyDescent="0.35">
      <c r="A79" s="18"/>
      <c r="B79" s="3"/>
      <c r="C79" s="3"/>
      <c r="D79" s="3"/>
      <c r="E79" s="55"/>
      <c r="F79" s="55"/>
      <c r="G79" s="55"/>
      <c r="H79" s="55"/>
      <c r="I79" s="11"/>
      <c r="J79" s="11"/>
      <c r="K79" s="11"/>
      <c r="L79" s="11"/>
      <c r="M79" s="11"/>
      <c r="N79" s="11"/>
      <c r="O79" s="11"/>
      <c r="P79" s="11"/>
      <c r="Q79" s="34"/>
      <c r="R79" s="34"/>
      <c r="S79" s="4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21" x14ac:dyDescent="0.5">
      <c r="A80" s="114" t="s">
        <v>223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6"/>
      <c r="S80" s="43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26.5" x14ac:dyDescent="0.35">
      <c r="A81" s="16" t="s">
        <v>224</v>
      </c>
      <c r="B81" s="7" t="s">
        <v>225</v>
      </c>
      <c r="C81" s="7" t="s">
        <v>226</v>
      </c>
      <c r="D81" s="72">
        <v>10076800000752</v>
      </c>
      <c r="E81" s="52" t="s">
        <v>227</v>
      </c>
      <c r="F81" s="52"/>
      <c r="G81" s="52"/>
      <c r="H81" s="52"/>
      <c r="I81" s="48">
        <v>30</v>
      </c>
      <c r="J81" s="48">
        <f t="shared" ref="J81:J98" si="53">I81/3*2</f>
        <v>20</v>
      </c>
      <c r="K81" s="48">
        <f t="shared" ref="K81:K98" si="54">I81*0.85</f>
        <v>25.5</v>
      </c>
      <c r="L81" s="48">
        <f t="shared" ref="L81:L98" si="55">I81*0.82</f>
        <v>24.599999999999998</v>
      </c>
      <c r="M81" s="49">
        <f t="shared" ref="M81:M98" si="56">O81*4</f>
        <v>45</v>
      </c>
      <c r="N81" s="49">
        <f t="shared" ref="N81:N98" si="57">O81*6</f>
        <v>67.5</v>
      </c>
      <c r="O81" s="66">
        <f t="shared" ref="O81:O98" si="58">I81*0.375</f>
        <v>11.25</v>
      </c>
      <c r="P81" s="50">
        <f t="shared" ref="P81:P98" si="59">SUM(I81:O81)</f>
        <v>223.85</v>
      </c>
      <c r="Q81" s="37"/>
      <c r="R81" s="33">
        <f t="shared" ref="R81:R98" si="60">P81*Q81</f>
        <v>0</v>
      </c>
      <c r="S81" s="43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26.5" x14ac:dyDescent="0.35">
      <c r="A82" s="17" t="s">
        <v>228</v>
      </c>
      <c r="B82" s="63" t="s">
        <v>229</v>
      </c>
      <c r="C82" s="25" t="s">
        <v>230</v>
      </c>
      <c r="D82" s="25">
        <v>13457</v>
      </c>
      <c r="E82" s="53" t="s">
        <v>231</v>
      </c>
      <c r="F82" s="52"/>
      <c r="G82" s="52"/>
      <c r="H82" s="52"/>
      <c r="I82" s="48">
        <v>60</v>
      </c>
      <c r="J82" s="48">
        <f t="shared" si="53"/>
        <v>40</v>
      </c>
      <c r="K82" s="48">
        <f t="shared" si="54"/>
        <v>51</v>
      </c>
      <c r="L82" s="48">
        <f t="shared" si="55"/>
        <v>49.199999999999996</v>
      </c>
      <c r="M82" s="49">
        <f t="shared" si="56"/>
        <v>90</v>
      </c>
      <c r="N82" s="49">
        <f t="shared" si="57"/>
        <v>135</v>
      </c>
      <c r="O82" s="66">
        <f t="shared" si="58"/>
        <v>22.5</v>
      </c>
      <c r="P82" s="50">
        <f t="shared" si="59"/>
        <v>447.7</v>
      </c>
      <c r="Q82" s="37"/>
      <c r="R82" s="33">
        <f t="shared" si="60"/>
        <v>0</v>
      </c>
      <c r="S82" s="43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4.5" x14ac:dyDescent="0.35">
      <c r="A83" s="16" t="s">
        <v>228</v>
      </c>
      <c r="B83" s="25" t="s">
        <v>232</v>
      </c>
      <c r="C83" s="25" t="s">
        <v>233</v>
      </c>
      <c r="D83" s="25">
        <v>802</v>
      </c>
      <c r="E83" s="54" t="s">
        <v>234</v>
      </c>
      <c r="F83" s="57"/>
      <c r="G83" s="57"/>
      <c r="H83" s="57"/>
      <c r="I83" s="48">
        <v>40</v>
      </c>
      <c r="J83" s="48">
        <f t="shared" si="53"/>
        <v>26.666666666666668</v>
      </c>
      <c r="K83" s="48">
        <f t="shared" si="54"/>
        <v>34</v>
      </c>
      <c r="L83" s="48">
        <f t="shared" si="55"/>
        <v>32.799999999999997</v>
      </c>
      <c r="M83" s="49">
        <f t="shared" si="56"/>
        <v>60</v>
      </c>
      <c r="N83" s="49">
        <f t="shared" si="57"/>
        <v>90</v>
      </c>
      <c r="O83" s="66">
        <f t="shared" si="58"/>
        <v>15</v>
      </c>
      <c r="P83" s="50">
        <f t="shared" si="59"/>
        <v>298.4666666666667</v>
      </c>
      <c r="Q83" s="37"/>
      <c r="R83" s="33">
        <f t="shared" si="60"/>
        <v>0</v>
      </c>
      <c r="S83" s="43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26.5" x14ac:dyDescent="0.35">
      <c r="A84" s="17" t="s">
        <v>235</v>
      </c>
      <c r="B84" s="63" t="s">
        <v>236</v>
      </c>
      <c r="C84" s="25" t="s">
        <v>237</v>
      </c>
      <c r="D84" s="25">
        <v>7816</v>
      </c>
      <c r="E84" s="53" t="s">
        <v>238</v>
      </c>
      <c r="F84" s="52"/>
      <c r="G84" s="52"/>
      <c r="H84" s="52"/>
      <c r="I84" s="48">
        <v>20</v>
      </c>
      <c r="J84" s="48">
        <f t="shared" si="53"/>
        <v>13.333333333333334</v>
      </c>
      <c r="K84" s="48">
        <f t="shared" si="54"/>
        <v>17</v>
      </c>
      <c r="L84" s="48">
        <f t="shared" si="55"/>
        <v>16.399999999999999</v>
      </c>
      <c r="M84" s="49">
        <f t="shared" si="56"/>
        <v>30</v>
      </c>
      <c r="N84" s="49">
        <f t="shared" si="57"/>
        <v>45</v>
      </c>
      <c r="O84" s="66">
        <f t="shared" si="58"/>
        <v>7.5</v>
      </c>
      <c r="P84" s="50">
        <f t="shared" si="59"/>
        <v>149.23333333333335</v>
      </c>
      <c r="Q84" s="37"/>
      <c r="R84" s="33">
        <f t="shared" si="60"/>
        <v>0</v>
      </c>
      <c r="S84" s="43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26.5" x14ac:dyDescent="0.35">
      <c r="A85" s="17" t="s">
        <v>239</v>
      </c>
      <c r="B85" s="9" t="s">
        <v>240</v>
      </c>
      <c r="C85" s="25" t="s">
        <v>241</v>
      </c>
      <c r="D85" s="25">
        <v>6071</v>
      </c>
      <c r="E85" s="53" t="s">
        <v>242</v>
      </c>
      <c r="F85" s="52"/>
      <c r="G85" s="52"/>
      <c r="H85" s="52"/>
      <c r="I85" s="48">
        <v>30</v>
      </c>
      <c r="J85" s="48">
        <f t="shared" si="53"/>
        <v>20</v>
      </c>
      <c r="K85" s="48">
        <f t="shared" si="54"/>
        <v>25.5</v>
      </c>
      <c r="L85" s="48">
        <f t="shared" si="55"/>
        <v>24.599999999999998</v>
      </c>
      <c r="M85" s="49">
        <f t="shared" si="56"/>
        <v>45</v>
      </c>
      <c r="N85" s="49">
        <f t="shared" si="57"/>
        <v>67.5</v>
      </c>
      <c r="O85" s="66">
        <f t="shared" si="58"/>
        <v>11.25</v>
      </c>
      <c r="P85" s="50">
        <f t="shared" si="59"/>
        <v>223.85</v>
      </c>
      <c r="Q85" s="37"/>
      <c r="R85" s="33">
        <f t="shared" si="60"/>
        <v>0</v>
      </c>
      <c r="S85" s="43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26.5" x14ac:dyDescent="0.35">
      <c r="A86" s="17" t="s">
        <v>243</v>
      </c>
      <c r="B86" s="9" t="s">
        <v>244</v>
      </c>
      <c r="C86" s="25" t="s">
        <v>241</v>
      </c>
      <c r="D86" s="25">
        <v>6072</v>
      </c>
      <c r="E86" s="53" t="s">
        <v>242</v>
      </c>
      <c r="F86" s="52"/>
      <c r="G86" s="52"/>
      <c r="H86" s="52"/>
      <c r="I86" s="48">
        <v>30</v>
      </c>
      <c r="J86" s="48">
        <f t="shared" si="53"/>
        <v>20</v>
      </c>
      <c r="K86" s="48">
        <f t="shared" si="54"/>
        <v>25.5</v>
      </c>
      <c r="L86" s="48">
        <f t="shared" si="55"/>
        <v>24.599999999999998</v>
      </c>
      <c r="M86" s="49">
        <f t="shared" si="56"/>
        <v>45</v>
      </c>
      <c r="N86" s="49">
        <f t="shared" si="57"/>
        <v>67.5</v>
      </c>
      <c r="O86" s="66">
        <f t="shared" si="58"/>
        <v>11.25</v>
      </c>
      <c r="P86" s="50">
        <f t="shared" si="59"/>
        <v>223.85</v>
      </c>
      <c r="Q86" s="37"/>
      <c r="R86" s="33">
        <f t="shared" si="60"/>
        <v>0</v>
      </c>
      <c r="S86" s="43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26.5" x14ac:dyDescent="0.35">
      <c r="A87" s="17" t="s">
        <v>245</v>
      </c>
      <c r="B87" s="9" t="s">
        <v>246</v>
      </c>
      <c r="C87" s="9" t="s">
        <v>247</v>
      </c>
      <c r="D87" s="9" t="s">
        <v>248</v>
      </c>
      <c r="E87" s="53" t="s">
        <v>249</v>
      </c>
      <c r="F87" s="52"/>
      <c r="G87" s="52"/>
      <c r="H87" s="52"/>
      <c r="I87" s="48">
        <v>40</v>
      </c>
      <c r="J87" s="48">
        <f t="shared" si="53"/>
        <v>26.666666666666668</v>
      </c>
      <c r="K87" s="48">
        <f t="shared" si="54"/>
        <v>34</v>
      </c>
      <c r="L87" s="48">
        <f t="shared" si="55"/>
        <v>32.799999999999997</v>
      </c>
      <c r="M87" s="49">
        <f t="shared" si="56"/>
        <v>60</v>
      </c>
      <c r="N87" s="49">
        <f t="shared" si="57"/>
        <v>90</v>
      </c>
      <c r="O87" s="66">
        <f t="shared" si="58"/>
        <v>15</v>
      </c>
      <c r="P87" s="50">
        <f t="shared" si="59"/>
        <v>298.4666666666667</v>
      </c>
      <c r="Q87" s="37"/>
      <c r="R87" s="33">
        <f t="shared" si="60"/>
        <v>0</v>
      </c>
      <c r="S87" s="4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26.5" x14ac:dyDescent="0.35">
      <c r="A88" s="17" t="s">
        <v>250</v>
      </c>
      <c r="B88" s="9" t="s">
        <v>251</v>
      </c>
      <c r="C88" s="9" t="s">
        <v>252</v>
      </c>
      <c r="D88" s="9">
        <v>31914</v>
      </c>
      <c r="E88" s="53" t="s">
        <v>253</v>
      </c>
      <c r="F88" s="52"/>
      <c r="G88" s="52"/>
      <c r="H88" s="52"/>
      <c r="I88" s="48">
        <v>40</v>
      </c>
      <c r="J88" s="48">
        <f t="shared" si="53"/>
        <v>26.666666666666668</v>
      </c>
      <c r="K88" s="48">
        <f t="shared" si="54"/>
        <v>34</v>
      </c>
      <c r="L88" s="48">
        <f t="shared" si="55"/>
        <v>32.799999999999997</v>
      </c>
      <c r="M88" s="49">
        <f t="shared" si="56"/>
        <v>60</v>
      </c>
      <c r="N88" s="49">
        <f t="shared" si="57"/>
        <v>90</v>
      </c>
      <c r="O88" s="66">
        <f t="shared" si="58"/>
        <v>15</v>
      </c>
      <c r="P88" s="50">
        <f t="shared" si="59"/>
        <v>298.4666666666667</v>
      </c>
      <c r="Q88" s="37"/>
      <c r="R88" s="33">
        <f t="shared" si="60"/>
        <v>0</v>
      </c>
      <c r="S88" s="43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4.5" x14ac:dyDescent="0.35">
      <c r="A89" s="17" t="s">
        <v>254</v>
      </c>
      <c r="B89" s="9" t="s">
        <v>255</v>
      </c>
      <c r="C89" s="9" t="s">
        <v>252</v>
      </c>
      <c r="D89" s="9" t="s">
        <v>256</v>
      </c>
      <c r="E89" s="53" t="s">
        <v>257</v>
      </c>
      <c r="F89" s="52"/>
      <c r="G89" s="52"/>
      <c r="H89" s="52"/>
      <c r="I89" s="48">
        <v>70</v>
      </c>
      <c r="J89" s="48">
        <f t="shared" si="53"/>
        <v>46.666666666666664</v>
      </c>
      <c r="K89" s="48">
        <f t="shared" si="54"/>
        <v>59.5</v>
      </c>
      <c r="L89" s="48">
        <f t="shared" si="55"/>
        <v>57.4</v>
      </c>
      <c r="M89" s="49">
        <f t="shared" si="56"/>
        <v>105</v>
      </c>
      <c r="N89" s="49">
        <f t="shared" si="57"/>
        <v>157.5</v>
      </c>
      <c r="O89" s="66">
        <f t="shared" si="58"/>
        <v>26.25</v>
      </c>
      <c r="P89" s="50">
        <f t="shared" si="59"/>
        <v>522.31666666666661</v>
      </c>
      <c r="Q89" s="37"/>
      <c r="R89" s="33">
        <f t="shared" si="60"/>
        <v>0</v>
      </c>
      <c r="S89" s="43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4.5" x14ac:dyDescent="0.35">
      <c r="A90" s="17" t="s">
        <v>258</v>
      </c>
      <c r="B90" s="9" t="s">
        <v>259</v>
      </c>
      <c r="C90" s="9" t="s">
        <v>252</v>
      </c>
      <c r="D90" s="9">
        <v>3800000896</v>
      </c>
      <c r="E90" s="53" t="s">
        <v>257</v>
      </c>
      <c r="F90" s="52"/>
      <c r="G90" s="52"/>
      <c r="H90" s="52"/>
      <c r="I90" s="48">
        <v>70</v>
      </c>
      <c r="J90" s="48">
        <f t="shared" si="53"/>
        <v>46.666666666666664</v>
      </c>
      <c r="K90" s="48">
        <f t="shared" si="54"/>
        <v>59.5</v>
      </c>
      <c r="L90" s="48">
        <f t="shared" si="55"/>
        <v>57.4</v>
      </c>
      <c r="M90" s="49">
        <f t="shared" si="56"/>
        <v>105</v>
      </c>
      <c r="N90" s="49">
        <f t="shared" si="57"/>
        <v>157.5</v>
      </c>
      <c r="O90" s="66">
        <f t="shared" si="58"/>
        <v>26.25</v>
      </c>
      <c r="P90" s="50">
        <f t="shared" si="59"/>
        <v>522.31666666666661</v>
      </c>
      <c r="Q90" s="37"/>
      <c r="R90" s="33">
        <f t="shared" si="60"/>
        <v>0</v>
      </c>
      <c r="S90" s="43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4.5" x14ac:dyDescent="0.35">
      <c r="A91" s="16" t="s">
        <v>260</v>
      </c>
      <c r="B91" s="9" t="s">
        <v>261</v>
      </c>
      <c r="C91" s="9" t="s">
        <v>262</v>
      </c>
      <c r="D91" s="9">
        <v>43285</v>
      </c>
      <c r="E91" s="53" t="s">
        <v>263</v>
      </c>
      <c r="F91" s="52"/>
      <c r="G91" s="52"/>
      <c r="H91" s="52"/>
      <c r="I91" s="48">
        <v>30</v>
      </c>
      <c r="J91" s="48">
        <f t="shared" si="53"/>
        <v>20</v>
      </c>
      <c r="K91" s="48">
        <f t="shared" si="54"/>
        <v>25.5</v>
      </c>
      <c r="L91" s="48">
        <f t="shared" si="55"/>
        <v>24.599999999999998</v>
      </c>
      <c r="M91" s="49">
        <f t="shared" si="56"/>
        <v>45</v>
      </c>
      <c r="N91" s="49">
        <f t="shared" si="57"/>
        <v>67.5</v>
      </c>
      <c r="O91" s="66">
        <f t="shared" si="58"/>
        <v>11.25</v>
      </c>
      <c r="P91" s="50">
        <f t="shared" si="59"/>
        <v>223.85</v>
      </c>
      <c r="Q91" s="37"/>
      <c r="R91" s="33">
        <f t="shared" si="60"/>
        <v>0</v>
      </c>
      <c r="S91" s="43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26.5" x14ac:dyDescent="0.35">
      <c r="A92" s="16" t="s">
        <v>264</v>
      </c>
      <c r="B92" s="9" t="s">
        <v>265</v>
      </c>
      <c r="C92" s="25" t="s">
        <v>266</v>
      </c>
      <c r="D92" s="9">
        <v>26828</v>
      </c>
      <c r="E92" s="53" t="s">
        <v>267</v>
      </c>
      <c r="F92" s="52"/>
      <c r="G92" s="52"/>
      <c r="H92" s="52"/>
      <c r="I92" s="48">
        <v>100</v>
      </c>
      <c r="J92" s="48">
        <f t="shared" si="53"/>
        <v>66.666666666666671</v>
      </c>
      <c r="K92" s="48">
        <f t="shared" si="54"/>
        <v>85</v>
      </c>
      <c r="L92" s="48">
        <f t="shared" si="55"/>
        <v>82</v>
      </c>
      <c r="M92" s="49">
        <f t="shared" si="56"/>
        <v>150</v>
      </c>
      <c r="N92" s="49">
        <f t="shared" si="57"/>
        <v>225</v>
      </c>
      <c r="O92" s="66">
        <f t="shared" si="58"/>
        <v>37.5</v>
      </c>
      <c r="P92" s="50">
        <f t="shared" si="59"/>
        <v>746.16666666666674</v>
      </c>
      <c r="Q92" s="37"/>
      <c r="R92" s="33">
        <f t="shared" si="60"/>
        <v>0</v>
      </c>
      <c r="S92" s="43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26.5" x14ac:dyDescent="0.35">
      <c r="A93" s="17" t="s">
        <v>268</v>
      </c>
      <c r="B93" s="63" t="s">
        <v>269</v>
      </c>
      <c r="C93" s="25" t="s">
        <v>270</v>
      </c>
      <c r="D93" s="25" t="s">
        <v>271</v>
      </c>
      <c r="E93" s="53" t="s">
        <v>272</v>
      </c>
      <c r="F93" s="52"/>
      <c r="G93" s="52"/>
      <c r="H93" s="52"/>
      <c r="I93" s="48">
        <v>60</v>
      </c>
      <c r="J93" s="48">
        <f t="shared" si="53"/>
        <v>40</v>
      </c>
      <c r="K93" s="48">
        <f t="shared" si="54"/>
        <v>51</v>
      </c>
      <c r="L93" s="48">
        <f t="shared" si="55"/>
        <v>49.199999999999996</v>
      </c>
      <c r="M93" s="49">
        <f t="shared" si="56"/>
        <v>90</v>
      </c>
      <c r="N93" s="49">
        <f t="shared" si="57"/>
        <v>135</v>
      </c>
      <c r="O93" s="66">
        <f t="shared" si="58"/>
        <v>22.5</v>
      </c>
      <c r="P93" s="50">
        <f t="shared" si="59"/>
        <v>447.7</v>
      </c>
      <c r="Q93" s="37"/>
      <c r="R93" s="33">
        <f t="shared" si="60"/>
        <v>0</v>
      </c>
      <c r="S93" s="43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26.5" x14ac:dyDescent="0.35">
      <c r="A94" s="16" t="s">
        <v>273</v>
      </c>
      <c r="B94" s="9" t="s">
        <v>274</v>
      </c>
      <c r="C94" s="25" t="s">
        <v>275</v>
      </c>
      <c r="D94" s="25">
        <v>3800092315</v>
      </c>
      <c r="E94" s="53" t="s">
        <v>276</v>
      </c>
      <c r="F94" s="52"/>
      <c r="G94" s="52"/>
      <c r="H94" s="52"/>
      <c r="I94" s="48">
        <v>60</v>
      </c>
      <c r="J94" s="48">
        <f t="shared" si="53"/>
        <v>40</v>
      </c>
      <c r="K94" s="48">
        <f t="shared" si="54"/>
        <v>51</v>
      </c>
      <c r="L94" s="48">
        <f t="shared" si="55"/>
        <v>49.199999999999996</v>
      </c>
      <c r="M94" s="49">
        <f t="shared" si="56"/>
        <v>90</v>
      </c>
      <c r="N94" s="49">
        <f t="shared" si="57"/>
        <v>135</v>
      </c>
      <c r="O94" s="66">
        <f t="shared" si="58"/>
        <v>22.5</v>
      </c>
      <c r="P94" s="50">
        <f t="shared" si="59"/>
        <v>447.7</v>
      </c>
      <c r="Q94" s="37"/>
      <c r="R94" s="33">
        <f t="shared" si="60"/>
        <v>0</v>
      </c>
      <c r="S94" s="43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26.5" x14ac:dyDescent="0.35">
      <c r="A95" s="17" t="s">
        <v>277</v>
      </c>
      <c r="B95" s="6" t="s">
        <v>278</v>
      </c>
      <c r="C95" s="25" t="s">
        <v>275</v>
      </c>
      <c r="D95" s="25">
        <v>3800092560</v>
      </c>
      <c r="E95" s="56" t="s">
        <v>279</v>
      </c>
      <c r="F95" s="58"/>
      <c r="G95" s="58"/>
      <c r="H95" s="58"/>
      <c r="I95" s="48">
        <v>60</v>
      </c>
      <c r="J95" s="48">
        <f t="shared" si="53"/>
        <v>40</v>
      </c>
      <c r="K95" s="48">
        <f t="shared" si="54"/>
        <v>51</v>
      </c>
      <c r="L95" s="48">
        <f t="shared" si="55"/>
        <v>49.199999999999996</v>
      </c>
      <c r="M95" s="49">
        <f t="shared" si="56"/>
        <v>90</v>
      </c>
      <c r="N95" s="49">
        <f t="shared" si="57"/>
        <v>135</v>
      </c>
      <c r="O95" s="66">
        <f t="shared" si="58"/>
        <v>22.5</v>
      </c>
      <c r="P95" s="50">
        <f t="shared" si="59"/>
        <v>447.7</v>
      </c>
      <c r="Q95" s="37"/>
      <c r="R95" s="33">
        <f t="shared" si="60"/>
        <v>0</v>
      </c>
      <c r="S95" s="43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4.5" x14ac:dyDescent="0.35">
      <c r="A96" s="16" t="s">
        <v>280</v>
      </c>
      <c r="B96" s="6" t="s">
        <v>281</v>
      </c>
      <c r="C96" s="25" t="s">
        <v>282</v>
      </c>
      <c r="D96" s="25" t="s">
        <v>283</v>
      </c>
      <c r="E96" s="56" t="s">
        <v>284</v>
      </c>
      <c r="F96" s="58"/>
      <c r="G96" s="58"/>
      <c r="H96" s="58"/>
      <c r="I96" s="48">
        <v>40</v>
      </c>
      <c r="J96" s="48">
        <f t="shared" si="53"/>
        <v>26.666666666666668</v>
      </c>
      <c r="K96" s="48">
        <f t="shared" si="54"/>
        <v>34</v>
      </c>
      <c r="L96" s="48">
        <f t="shared" si="55"/>
        <v>32.799999999999997</v>
      </c>
      <c r="M96" s="49">
        <f t="shared" si="56"/>
        <v>60</v>
      </c>
      <c r="N96" s="49">
        <f t="shared" si="57"/>
        <v>90</v>
      </c>
      <c r="O96" s="66">
        <f t="shared" si="58"/>
        <v>15</v>
      </c>
      <c r="P96" s="50">
        <f t="shared" si="59"/>
        <v>298.4666666666667</v>
      </c>
      <c r="Q96" s="37"/>
      <c r="R96" s="33">
        <f t="shared" si="60"/>
        <v>0</v>
      </c>
      <c r="S96" s="43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26.5" x14ac:dyDescent="0.35">
      <c r="A97" s="16" t="s">
        <v>280</v>
      </c>
      <c r="B97" s="9" t="s">
        <v>285</v>
      </c>
      <c r="C97" s="9" t="s">
        <v>286</v>
      </c>
      <c r="D97" s="9" t="s">
        <v>287</v>
      </c>
      <c r="E97" s="53" t="s">
        <v>257</v>
      </c>
      <c r="F97" s="52"/>
      <c r="G97" s="52"/>
      <c r="H97" s="52"/>
      <c r="I97" s="48">
        <v>100</v>
      </c>
      <c r="J97" s="48">
        <f t="shared" si="53"/>
        <v>66.666666666666671</v>
      </c>
      <c r="K97" s="48">
        <f t="shared" si="54"/>
        <v>85</v>
      </c>
      <c r="L97" s="48">
        <f t="shared" si="55"/>
        <v>82</v>
      </c>
      <c r="M97" s="49">
        <f t="shared" si="56"/>
        <v>150</v>
      </c>
      <c r="N97" s="49">
        <f t="shared" si="57"/>
        <v>225</v>
      </c>
      <c r="O97" s="66">
        <f t="shared" si="58"/>
        <v>37.5</v>
      </c>
      <c r="P97" s="50">
        <f t="shared" si="59"/>
        <v>746.16666666666674</v>
      </c>
      <c r="Q97" s="37"/>
      <c r="R97" s="33">
        <f t="shared" si="60"/>
        <v>0</v>
      </c>
      <c r="S97" s="43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4.5" x14ac:dyDescent="0.35">
      <c r="A98" s="17" t="s">
        <v>277</v>
      </c>
      <c r="B98" s="6" t="s">
        <v>288</v>
      </c>
      <c r="C98" s="6" t="s">
        <v>289</v>
      </c>
      <c r="D98" s="6">
        <v>1453</v>
      </c>
      <c r="E98" s="56" t="s">
        <v>113</v>
      </c>
      <c r="F98" s="58"/>
      <c r="G98" s="58"/>
      <c r="H98" s="58"/>
      <c r="I98" s="48">
        <v>20</v>
      </c>
      <c r="J98" s="48">
        <f t="shared" si="53"/>
        <v>13.333333333333334</v>
      </c>
      <c r="K98" s="48">
        <f t="shared" si="54"/>
        <v>17</v>
      </c>
      <c r="L98" s="48">
        <f t="shared" si="55"/>
        <v>16.399999999999999</v>
      </c>
      <c r="M98" s="49">
        <f t="shared" si="56"/>
        <v>30</v>
      </c>
      <c r="N98" s="49">
        <f t="shared" si="57"/>
        <v>45</v>
      </c>
      <c r="O98" s="66">
        <f t="shared" si="58"/>
        <v>7.5</v>
      </c>
      <c r="P98" s="50">
        <f t="shared" si="59"/>
        <v>149.23333333333335</v>
      </c>
      <c r="Q98" s="37"/>
      <c r="R98" s="33">
        <f t="shared" si="60"/>
        <v>0</v>
      </c>
      <c r="S98" s="43">
        <f>SUM(R81:R98)</f>
        <v>0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4.5" x14ac:dyDescent="0.35">
      <c r="A99" s="18"/>
      <c r="B99" s="3"/>
      <c r="C99" s="3"/>
      <c r="D99" s="3"/>
      <c r="E99" s="55"/>
      <c r="F99" s="55"/>
      <c r="G99" s="55"/>
      <c r="H99" s="55"/>
      <c r="I99" s="11"/>
      <c r="J99" s="11"/>
      <c r="K99" s="11"/>
      <c r="L99" s="11"/>
      <c r="M99" s="11"/>
      <c r="N99" s="11"/>
      <c r="O99" s="11"/>
      <c r="P99" s="11"/>
      <c r="Q99" s="34"/>
      <c r="R99" s="34"/>
      <c r="S99" s="4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21" x14ac:dyDescent="0.5">
      <c r="A100" s="114" t="s">
        <v>290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6"/>
      <c r="S100" s="43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4.5" x14ac:dyDescent="0.35">
      <c r="A101" s="24" t="s">
        <v>291</v>
      </c>
      <c r="B101" s="27" t="s">
        <v>292</v>
      </c>
      <c r="C101" s="27" t="s">
        <v>293</v>
      </c>
      <c r="D101" s="27">
        <v>47753</v>
      </c>
      <c r="E101" s="57" t="s">
        <v>294</v>
      </c>
      <c r="F101" s="57"/>
      <c r="G101" s="57"/>
      <c r="H101" s="57"/>
      <c r="I101" s="48">
        <v>80</v>
      </c>
      <c r="J101" s="48">
        <f t="shared" ref="J101:J117" si="61">I101/3*2</f>
        <v>53.333333333333336</v>
      </c>
      <c r="K101" s="48">
        <f t="shared" ref="K101:K117" si="62">I101*0.85</f>
        <v>68</v>
      </c>
      <c r="L101" s="48">
        <f t="shared" ref="L101:L117" si="63">I101*0.82</f>
        <v>65.599999999999994</v>
      </c>
      <c r="M101" s="49">
        <f t="shared" ref="M101:M117" si="64">O101*4</f>
        <v>120</v>
      </c>
      <c r="N101" s="49">
        <f t="shared" ref="N101:N117" si="65">O101*6</f>
        <v>180</v>
      </c>
      <c r="O101" s="66">
        <f t="shared" ref="O101:O117" si="66">I101*0.375</f>
        <v>30</v>
      </c>
      <c r="P101" s="50">
        <f t="shared" ref="P101:P117" si="67">SUM(I101:O101)</f>
        <v>596.93333333333339</v>
      </c>
      <c r="Q101" s="37"/>
      <c r="R101" s="33">
        <f t="shared" ref="R101:R117" si="68">P101*Q101</f>
        <v>0</v>
      </c>
      <c r="S101" s="4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26.5" x14ac:dyDescent="0.35">
      <c r="A102" s="24" t="s">
        <v>295</v>
      </c>
      <c r="B102" s="25" t="s">
        <v>296</v>
      </c>
      <c r="C102" s="25" t="s">
        <v>266</v>
      </c>
      <c r="D102" s="25">
        <v>26828</v>
      </c>
      <c r="E102" s="54" t="s">
        <v>297</v>
      </c>
      <c r="F102" s="57"/>
      <c r="G102" s="57"/>
      <c r="H102" s="57"/>
      <c r="I102" s="48">
        <v>30</v>
      </c>
      <c r="J102" s="48">
        <f t="shared" si="61"/>
        <v>20</v>
      </c>
      <c r="K102" s="48">
        <f t="shared" si="62"/>
        <v>25.5</v>
      </c>
      <c r="L102" s="48">
        <f t="shared" si="63"/>
        <v>24.599999999999998</v>
      </c>
      <c r="M102" s="49">
        <f t="shared" si="64"/>
        <v>45</v>
      </c>
      <c r="N102" s="49">
        <f t="shared" si="65"/>
        <v>67.5</v>
      </c>
      <c r="O102" s="66">
        <f t="shared" si="66"/>
        <v>11.25</v>
      </c>
      <c r="P102" s="50">
        <f t="shared" si="67"/>
        <v>223.85</v>
      </c>
      <c r="Q102" s="37"/>
      <c r="R102" s="33">
        <f t="shared" si="68"/>
        <v>0</v>
      </c>
      <c r="S102" s="43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26.5" x14ac:dyDescent="0.35">
      <c r="A103" s="24" t="s">
        <v>298</v>
      </c>
      <c r="B103" s="63" t="s">
        <v>299</v>
      </c>
      <c r="C103" s="25" t="s">
        <v>237</v>
      </c>
      <c r="D103" s="25">
        <v>17015</v>
      </c>
      <c r="E103" s="54" t="s">
        <v>300</v>
      </c>
      <c r="F103" s="57"/>
      <c r="G103" s="57"/>
      <c r="H103" s="57"/>
      <c r="I103" s="48">
        <v>150</v>
      </c>
      <c r="J103" s="48">
        <f t="shared" si="61"/>
        <v>100</v>
      </c>
      <c r="K103" s="48">
        <f t="shared" si="62"/>
        <v>127.5</v>
      </c>
      <c r="L103" s="48">
        <f t="shared" si="63"/>
        <v>122.99999999999999</v>
      </c>
      <c r="M103" s="49">
        <f t="shared" si="64"/>
        <v>225</v>
      </c>
      <c r="N103" s="49">
        <f t="shared" si="65"/>
        <v>337.5</v>
      </c>
      <c r="O103" s="66">
        <f t="shared" si="66"/>
        <v>56.25</v>
      </c>
      <c r="P103" s="50">
        <f t="shared" si="67"/>
        <v>1119.25</v>
      </c>
      <c r="Q103" s="37"/>
      <c r="R103" s="33">
        <f t="shared" si="68"/>
        <v>0</v>
      </c>
      <c r="S103" s="4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26.5" x14ac:dyDescent="0.35">
      <c r="A104" s="24" t="s">
        <v>301</v>
      </c>
      <c r="B104" s="25" t="s">
        <v>302</v>
      </c>
      <c r="C104" s="27" t="s">
        <v>82</v>
      </c>
      <c r="D104" s="25">
        <v>9532</v>
      </c>
      <c r="E104" s="54" t="s">
        <v>303</v>
      </c>
      <c r="F104" s="57"/>
      <c r="G104" s="57"/>
      <c r="H104" s="57"/>
      <c r="I104" s="48">
        <v>100</v>
      </c>
      <c r="J104" s="48">
        <f t="shared" si="61"/>
        <v>66.666666666666671</v>
      </c>
      <c r="K104" s="48">
        <f t="shared" si="62"/>
        <v>85</v>
      </c>
      <c r="L104" s="48">
        <f t="shared" si="63"/>
        <v>82</v>
      </c>
      <c r="M104" s="49">
        <f t="shared" si="64"/>
        <v>150</v>
      </c>
      <c r="N104" s="49">
        <f t="shared" si="65"/>
        <v>225</v>
      </c>
      <c r="O104" s="66">
        <f t="shared" si="66"/>
        <v>37.5</v>
      </c>
      <c r="P104" s="50">
        <f t="shared" si="67"/>
        <v>746.16666666666674</v>
      </c>
      <c r="Q104" s="37"/>
      <c r="R104" s="33">
        <f t="shared" si="68"/>
        <v>0</v>
      </c>
      <c r="S104" s="43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26.5" x14ac:dyDescent="0.35">
      <c r="A105" s="24" t="s">
        <v>304</v>
      </c>
      <c r="B105" s="25" t="s">
        <v>305</v>
      </c>
      <c r="C105" s="27" t="s">
        <v>82</v>
      </c>
      <c r="D105" s="25">
        <v>1000013342</v>
      </c>
      <c r="E105" s="54" t="s">
        <v>306</v>
      </c>
      <c r="F105" s="57"/>
      <c r="G105" s="57"/>
      <c r="H105" s="57"/>
      <c r="I105" s="48">
        <v>50</v>
      </c>
      <c r="J105" s="48">
        <f t="shared" si="61"/>
        <v>33.333333333333336</v>
      </c>
      <c r="K105" s="48">
        <f t="shared" si="62"/>
        <v>42.5</v>
      </c>
      <c r="L105" s="48">
        <f t="shared" si="63"/>
        <v>41</v>
      </c>
      <c r="M105" s="49">
        <f t="shared" si="64"/>
        <v>75</v>
      </c>
      <c r="N105" s="49">
        <f t="shared" si="65"/>
        <v>112.5</v>
      </c>
      <c r="O105" s="66">
        <f t="shared" si="66"/>
        <v>18.75</v>
      </c>
      <c r="P105" s="50">
        <f t="shared" si="67"/>
        <v>373.08333333333337</v>
      </c>
      <c r="Q105" s="37"/>
      <c r="R105" s="33">
        <f t="shared" si="68"/>
        <v>0</v>
      </c>
      <c r="S105" s="43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26.5" x14ac:dyDescent="0.35">
      <c r="A106" s="24" t="s">
        <v>307</v>
      </c>
      <c r="B106" s="25" t="s">
        <v>308</v>
      </c>
      <c r="C106" s="27" t="s">
        <v>82</v>
      </c>
      <c r="D106" s="25">
        <v>1000013339</v>
      </c>
      <c r="E106" s="54" t="s">
        <v>306</v>
      </c>
      <c r="F106" s="57"/>
      <c r="G106" s="57"/>
      <c r="H106" s="57"/>
      <c r="I106" s="48">
        <v>50</v>
      </c>
      <c r="J106" s="48">
        <f t="shared" si="61"/>
        <v>33.333333333333336</v>
      </c>
      <c r="K106" s="48">
        <f t="shared" si="62"/>
        <v>42.5</v>
      </c>
      <c r="L106" s="48">
        <f t="shared" si="63"/>
        <v>41</v>
      </c>
      <c r="M106" s="49">
        <f t="shared" si="64"/>
        <v>75</v>
      </c>
      <c r="N106" s="49">
        <f t="shared" si="65"/>
        <v>112.5</v>
      </c>
      <c r="O106" s="66">
        <f t="shared" si="66"/>
        <v>18.75</v>
      </c>
      <c r="P106" s="50">
        <f t="shared" si="67"/>
        <v>373.08333333333337</v>
      </c>
      <c r="Q106" s="37"/>
      <c r="R106" s="33">
        <f t="shared" si="68"/>
        <v>0</v>
      </c>
      <c r="S106" s="4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26.5" x14ac:dyDescent="0.35">
      <c r="A107" s="24" t="s">
        <v>309</v>
      </c>
      <c r="B107" s="25" t="s">
        <v>310</v>
      </c>
      <c r="C107" s="27" t="s">
        <v>82</v>
      </c>
      <c r="D107" s="25">
        <v>6738791322</v>
      </c>
      <c r="E107" s="54" t="s">
        <v>306</v>
      </c>
      <c r="F107" s="57"/>
      <c r="G107" s="57"/>
      <c r="H107" s="57"/>
      <c r="I107" s="48">
        <v>50</v>
      </c>
      <c r="J107" s="48">
        <f t="shared" si="61"/>
        <v>33.333333333333336</v>
      </c>
      <c r="K107" s="48">
        <f t="shared" si="62"/>
        <v>42.5</v>
      </c>
      <c r="L107" s="48">
        <f t="shared" si="63"/>
        <v>41</v>
      </c>
      <c r="M107" s="49">
        <f t="shared" si="64"/>
        <v>75</v>
      </c>
      <c r="N107" s="49">
        <f t="shared" si="65"/>
        <v>112.5</v>
      </c>
      <c r="O107" s="66">
        <f t="shared" si="66"/>
        <v>18.75</v>
      </c>
      <c r="P107" s="50">
        <f t="shared" si="67"/>
        <v>373.08333333333337</v>
      </c>
      <c r="Q107" s="37"/>
      <c r="R107" s="33">
        <f t="shared" si="68"/>
        <v>0</v>
      </c>
      <c r="S107" s="4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26.5" x14ac:dyDescent="0.35">
      <c r="A108" s="24" t="s">
        <v>311</v>
      </c>
      <c r="B108" s="25" t="s">
        <v>312</v>
      </c>
      <c r="C108" s="27" t="s">
        <v>82</v>
      </c>
      <c r="D108" s="25" t="s">
        <v>313</v>
      </c>
      <c r="E108" s="54" t="s">
        <v>314</v>
      </c>
      <c r="F108" s="57"/>
      <c r="G108" s="57"/>
      <c r="H108" s="57"/>
      <c r="I108" s="48">
        <v>80</v>
      </c>
      <c r="J108" s="48">
        <f t="shared" si="61"/>
        <v>53.333333333333336</v>
      </c>
      <c r="K108" s="48">
        <f t="shared" si="62"/>
        <v>68</v>
      </c>
      <c r="L108" s="48">
        <f t="shared" si="63"/>
        <v>65.599999999999994</v>
      </c>
      <c r="M108" s="49">
        <f t="shared" si="64"/>
        <v>120</v>
      </c>
      <c r="N108" s="49">
        <f t="shared" si="65"/>
        <v>180</v>
      </c>
      <c r="O108" s="66">
        <f t="shared" si="66"/>
        <v>30</v>
      </c>
      <c r="P108" s="50">
        <f t="shared" si="67"/>
        <v>596.93333333333339</v>
      </c>
      <c r="Q108" s="37"/>
      <c r="R108" s="33">
        <f t="shared" si="68"/>
        <v>0</v>
      </c>
      <c r="S108" s="43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26.5" x14ac:dyDescent="0.35">
      <c r="A109" s="24" t="s">
        <v>315</v>
      </c>
      <c r="B109" s="25" t="s">
        <v>316</v>
      </c>
      <c r="C109" s="25" t="s">
        <v>82</v>
      </c>
      <c r="D109" s="25">
        <v>7156</v>
      </c>
      <c r="E109" s="54" t="s">
        <v>317</v>
      </c>
      <c r="F109" s="57"/>
      <c r="G109" s="57"/>
      <c r="H109" s="57"/>
      <c r="I109" s="48">
        <v>40</v>
      </c>
      <c r="J109" s="48">
        <f t="shared" si="61"/>
        <v>26.666666666666668</v>
      </c>
      <c r="K109" s="48">
        <f t="shared" si="62"/>
        <v>34</v>
      </c>
      <c r="L109" s="48">
        <f t="shared" si="63"/>
        <v>32.799999999999997</v>
      </c>
      <c r="M109" s="49">
        <f t="shared" si="64"/>
        <v>60</v>
      </c>
      <c r="N109" s="49">
        <f t="shared" si="65"/>
        <v>90</v>
      </c>
      <c r="O109" s="66">
        <f t="shared" si="66"/>
        <v>15</v>
      </c>
      <c r="P109" s="50">
        <f t="shared" si="67"/>
        <v>298.4666666666667</v>
      </c>
      <c r="Q109" s="37"/>
      <c r="R109" s="33">
        <f t="shared" si="68"/>
        <v>0</v>
      </c>
      <c r="S109" s="43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4.5" x14ac:dyDescent="0.35">
      <c r="A110" s="24" t="s">
        <v>318</v>
      </c>
      <c r="B110" s="25" t="s">
        <v>319</v>
      </c>
      <c r="C110" s="25" t="s">
        <v>289</v>
      </c>
      <c r="D110" s="25">
        <v>1401</v>
      </c>
      <c r="E110" s="54" t="s">
        <v>317</v>
      </c>
      <c r="F110" s="57"/>
      <c r="G110" s="57"/>
      <c r="H110" s="57"/>
      <c r="I110" s="48">
        <v>40</v>
      </c>
      <c r="J110" s="48">
        <f t="shared" si="61"/>
        <v>26.666666666666668</v>
      </c>
      <c r="K110" s="48">
        <f t="shared" si="62"/>
        <v>34</v>
      </c>
      <c r="L110" s="48">
        <f t="shared" si="63"/>
        <v>32.799999999999997</v>
      </c>
      <c r="M110" s="49">
        <f t="shared" si="64"/>
        <v>60</v>
      </c>
      <c r="N110" s="49">
        <f t="shared" si="65"/>
        <v>90</v>
      </c>
      <c r="O110" s="66">
        <f t="shared" si="66"/>
        <v>15</v>
      </c>
      <c r="P110" s="50">
        <f t="shared" si="67"/>
        <v>298.4666666666667</v>
      </c>
      <c r="Q110" s="37"/>
      <c r="R110" s="33">
        <f t="shared" si="68"/>
        <v>0</v>
      </c>
      <c r="S110" s="4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4.5" x14ac:dyDescent="0.35">
      <c r="A111" s="24" t="s">
        <v>320</v>
      </c>
      <c r="B111" s="25" t="s">
        <v>321</v>
      </c>
      <c r="C111" s="25" t="s">
        <v>289</v>
      </c>
      <c r="D111" s="25">
        <v>9614</v>
      </c>
      <c r="E111" s="54" t="s">
        <v>322</v>
      </c>
      <c r="F111" s="57"/>
      <c r="G111" s="57"/>
      <c r="H111" s="57"/>
      <c r="I111" s="48">
        <v>60</v>
      </c>
      <c r="J111" s="48">
        <f t="shared" si="61"/>
        <v>40</v>
      </c>
      <c r="K111" s="48">
        <f t="shared" si="62"/>
        <v>51</v>
      </c>
      <c r="L111" s="48">
        <f t="shared" si="63"/>
        <v>49.199999999999996</v>
      </c>
      <c r="M111" s="49">
        <f t="shared" si="64"/>
        <v>90</v>
      </c>
      <c r="N111" s="49">
        <f t="shared" si="65"/>
        <v>135</v>
      </c>
      <c r="O111" s="66">
        <f t="shared" si="66"/>
        <v>22.5</v>
      </c>
      <c r="P111" s="50">
        <f t="shared" si="67"/>
        <v>447.7</v>
      </c>
      <c r="Q111" s="37"/>
      <c r="R111" s="33">
        <f t="shared" si="68"/>
        <v>0</v>
      </c>
      <c r="S111" s="4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4.5" x14ac:dyDescent="0.35">
      <c r="A112" s="24" t="s">
        <v>323</v>
      </c>
      <c r="B112" s="25" t="s">
        <v>324</v>
      </c>
      <c r="C112" s="25" t="s">
        <v>325</v>
      </c>
      <c r="D112" s="25">
        <v>7739</v>
      </c>
      <c r="E112" s="54" t="s">
        <v>326</v>
      </c>
      <c r="F112" s="57"/>
      <c r="G112" s="57"/>
      <c r="H112" s="57"/>
      <c r="I112" s="48">
        <v>40</v>
      </c>
      <c r="J112" s="48">
        <f t="shared" si="61"/>
        <v>26.666666666666668</v>
      </c>
      <c r="K112" s="48">
        <f t="shared" si="62"/>
        <v>34</v>
      </c>
      <c r="L112" s="48">
        <f t="shared" si="63"/>
        <v>32.799999999999997</v>
      </c>
      <c r="M112" s="49">
        <f t="shared" si="64"/>
        <v>60</v>
      </c>
      <c r="N112" s="49">
        <f t="shared" si="65"/>
        <v>90</v>
      </c>
      <c r="O112" s="66">
        <f t="shared" si="66"/>
        <v>15</v>
      </c>
      <c r="P112" s="50">
        <f t="shared" si="67"/>
        <v>298.4666666666667</v>
      </c>
      <c r="Q112" s="37"/>
      <c r="R112" s="33">
        <f t="shared" si="68"/>
        <v>0</v>
      </c>
      <c r="S112" s="4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26.5" x14ac:dyDescent="0.35">
      <c r="A113" s="24" t="s">
        <v>327</v>
      </c>
      <c r="B113" s="25" t="s">
        <v>328</v>
      </c>
      <c r="C113" s="25" t="s">
        <v>329</v>
      </c>
      <c r="D113" s="25">
        <v>6109</v>
      </c>
      <c r="E113" s="54" t="s">
        <v>330</v>
      </c>
      <c r="F113" s="57"/>
      <c r="G113" s="57"/>
      <c r="H113" s="57"/>
      <c r="I113" s="48">
        <v>60</v>
      </c>
      <c r="J113" s="48">
        <f t="shared" si="61"/>
        <v>40</v>
      </c>
      <c r="K113" s="48">
        <f t="shared" si="62"/>
        <v>51</v>
      </c>
      <c r="L113" s="48">
        <f t="shared" si="63"/>
        <v>49.199999999999996</v>
      </c>
      <c r="M113" s="49">
        <f t="shared" si="64"/>
        <v>90</v>
      </c>
      <c r="N113" s="49">
        <f t="shared" si="65"/>
        <v>135</v>
      </c>
      <c r="O113" s="66">
        <f t="shared" si="66"/>
        <v>22.5</v>
      </c>
      <c r="P113" s="50">
        <f t="shared" si="67"/>
        <v>447.7</v>
      </c>
      <c r="Q113" s="37"/>
      <c r="R113" s="33">
        <f t="shared" si="68"/>
        <v>0</v>
      </c>
      <c r="S113" s="4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26.5" x14ac:dyDescent="0.35">
      <c r="A114" s="24" t="s">
        <v>331</v>
      </c>
      <c r="B114" s="25" t="s">
        <v>332</v>
      </c>
      <c r="C114" s="25" t="s">
        <v>329</v>
      </c>
      <c r="D114" s="25">
        <v>6909</v>
      </c>
      <c r="E114" s="54" t="s">
        <v>333</v>
      </c>
      <c r="F114" s="57"/>
      <c r="G114" s="57"/>
      <c r="H114" s="57"/>
      <c r="I114" s="48">
        <v>40</v>
      </c>
      <c r="J114" s="48">
        <f t="shared" si="61"/>
        <v>26.666666666666668</v>
      </c>
      <c r="K114" s="48">
        <f t="shared" si="62"/>
        <v>34</v>
      </c>
      <c r="L114" s="48">
        <f t="shared" si="63"/>
        <v>32.799999999999997</v>
      </c>
      <c r="M114" s="49">
        <f t="shared" si="64"/>
        <v>60</v>
      </c>
      <c r="N114" s="49">
        <f t="shared" si="65"/>
        <v>90</v>
      </c>
      <c r="O114" s="66">
        <f t="shared" si="66"/>
        <v>15</v>
      </c>
      <c r="P114" s="50">
        <f t="shared" si="67"/>
        <v>298.4666666666667</v>
      </c>
      <c r="Q114" s="37"/>
      <c r="R114" s="33">
        <f t="shared" si="68"/>
        <v>0</v>
      </c>
      <c r="S114" s="4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4.5" x14ac:dyDescent="0.35">
      <c r="A115" s="24" t="s">
        <v>334</v>
      </c>
      <c r="B115" s="25" t="s">
        <v>335</v>
      </c>
      <c r="C115" s="25" t="s">
        <v>336</v>
      </c>
      <c r="D115" s="25">
        <v>10607</v>
      </c>
      <c r="E115" s="54" t="s">
        <v>337</v>
      </c>
      <c r="F115" s="57"/>
      <c r="G115" s="57"/>
      <c r="H115" s="57"/>
      <c r="I115" s="48">
        <v>60</v>
      </c>
      <c r="J115" s="48">
        <f t="shared" si="61"/>
        <v>40</v>
      </c>
      <c r="K115" s="48">
        <f t="shared" si="62"/>
        <v>51</v>
      </c>
      <c r="L115" s="48">
        <f t="shared" si="63"/>
        <v>49.199999999999996</v>
      </c>
      <c r="M115" s="49">
        <f t="shared" si="64"/>
        <v>90</v>
      </c>
      <c r="N115" s="49">
        <f t="shared" si="65"/>
        <v>135</v>
      </c>
      <c r="O115" s="66">
        <f t="shared" si="66"/>
        <v>22.5</v>
      </c>
      <c r="P115" s="50">
        <f t="shared" si="67"/>
        <v>447.7</v>
      </c>
      <c r="Q115" s="37"/>
      <c r="R115" s="33">
        <f t="shared" si="68"/>
        <v>0</v>
      </c>
      <c r="S115" s="4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4.5" x14ac:dyDescent="0.35">
      <c r="A116" s="24" t="s">
        <v>338</v>
      </c>
      <c r="B116" s="25" t="s">
        <v>339</v>
      </c>
      <c r="C116" s="25" t="s">
        <v>340</v>
      </c>
      <c r="D116" s="25">
        <v>30113</v>
      </c>
      <c r="E116" s="54" t="s">
        <v>341</v>
      </c>
      <c r="F116" s="57"/>
      <c r="G116" s="57"/>
      <c r="H116" s="57"/>
      <c r="I116" s="48">
        <v>60</v>
      </c>
      <c r="J116" s="48">
        <f t="shared" si="61"/>
        <v>40</v>
      </c>
      <c r="K116" s="48">
        <f t="shared" si="62"/>
        <v>51</v>
      </c>
      <c r="L116" s="48">
        <f t="shared" si="63"/>
        <v>49.199999999999996</v>
      </c>
      <c r="M116" s="49">
        <f t="shared" si="64"/>
        <v>90</v>
      </c>
      <c r="N116" s="49">
        <f t="shared" si="65"/>
        <v>135</v>
      </c>
      <c r="O116" s="66">
        <f t="shared" si="66"/>
        <v>22.5</v>
      </c>
      <c r="P116" s="50">
        <f t="shared" si="67"/>
        <v>447.7</v>
      </c>
      <c r="Q116" s="37"/>
      <c r="R116" s="33">
        <f t="shared" si="68"/>
        <v>0</v>
      </c>
      <c r="S116" s="43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26.5" x14ac:dyDescent="0.35">
      <c r="A117" s="24" t="s">
        <v>342</v>
      </c>
      <c r="B117" s="25" t="s">
        <v>343</v>
      </c>
      <c r="C117" s="25" t="s">
        <v>282</v>
      </c>
      <c r="D117" s="25" t="s">
        <v>344</v>
      </c>
      <c r="E117" s="69" t="s">
        <v>345</v>
      </c>
      <c r="F117" s="104"/>
      <c r="G117" s="104"/>
      <c r="H117" s="104"/>
      <c r="I117" s="48">
        <v>40</v>
      </c>
      <c r="J117" s="48">
        <f t="shared" si="61"/>
        <v>26.666666666666668</v>
      </c>
      <c r="K117" s="48">
        <f t="shared" si="62"/>
        <v>34</v>
      </c>
      <c r="L117" s="48">
        <f t="shared" si="63"/>
        <v>32.799999999999997</v>
      </c>
      <c r="M117" s="49">
        <f t="shared" si="64"/>
        <v>60</v>
      </c>
      <c r="N117" s="49">
        <f t="shared" si="65"/>
        <v>90</v>
      </c>
      <c r="O117" s="66">
        <f t="shared" si="66"/>
        <v>15</v>
      </c>
      <c r="P117" s="50">
        <f t="shared" si="67"/>
        <v>298.4666666666667</v>
      </c>
      <c r="Q117" s="37"/>
      <c r="R117" s="33">
        <f t="shared" si="68"/>
        <v>0</v>
      </c>
      <c r="S117" s="43">
        <f>SUM(R101:R117)</f>
        <v>0</v>
      </c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4.5" x14ac:dyDescent="0.35">
      <c r="A118" s="29"/>
      <c r="B118" s="30"/>
      <c r="C118" s="30"/>
      <c r="D118" s="30"/>
      <c r="E118" s="60"/>
      <c r="F118" s="60"/>
      <c r="G118" s="60"/>
      <c r="H118" s="60"/>
      <c r="I118" s="31"/>
      <c r="J118" s="31"/>
      <c r="K118" s="31"/>
      <c r="L118" s="31"/>
      <c r="M118" s="31"/>
      <c r="N118" s="31"/>
      <c r="O118" s="31"/>
      <c r="P118" s="31"/>
      <c r="Q118" s="39"/>
      <c r="R118" s="39"/>
      <c r="S118" s="4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21" x14ac:dyDescent="0.5">
      <c r="A119" s="114" t="s">
        <v>346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6"/>
      <c r="S119" s="43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26.5" x14ac:dyDescent="0.35">
      <c r="A120" s="16" t="s">
        <v>347</v>
      </c>
      <c r="B120" s="7" t="s">
        <v>348</v>
      </c>
      <c r="C120" s="27" t="s">
        <v>82</v>
      </c>
      <c r="D120" s="7">
        <v>30301</v>
      </c>
      <c r="E120" s="52" t="s">
        <v>349</v>
      </c>
      <c r="F120" s="52"/>
      <c r="G120" s="52"/>
      <c r="H120" s="52"/>
      <c r="I120" s="48">
        <v>200</v>
      </c>
      <c r="J120" s="48">
        <f>I120/3*2</f>
        <v>133.33333333333334</v>
      </c>
      <c r="K120" s="48">
        <f>I120*0.85</f>
        <v>170</v>
      </c>
      <c r="L120" s="48">
        <f>I120*0.82</f>
        <v>164</v>
      </c>
      <c r="M120" s="49">
        <f>O120*4</f>
        <v>300</v>
      </c>
      <c r="N120" s="49">
        <f>O120*6</f>
        <v>450</v>
      </c>
      <c r="O120" s="66">
        <f t="shared" ref="O120:O121" si="69">I120*0.375</f>
        <v>75</v>
      </c>
      <c r="P120" s="50">
        <f>SUM(I120:O120)</f>
        <v>1492.3333333333335</v>
      </c>
      <c r="Q120" s="37"/>
      <c r="R120" s="33">
        <f t="shared" ref="R120:R121" si="70">P120*Q120</f>
        <v>0</v>
      </c>
      <c r="S120" s="43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26.5" x14ac:dyDescent="0.35">
      <c r="A121" s="16" t="s">
        <v>350</v>
      </c>
      <c r="B121" s="7" t="s">
        <v>351</v>
      </c>
      <c r="C121" s="27" t="s">
        <v>82</v>
      </c>
      <c r="D121" s="7">
        <v>30100</v>
      </c>
      <c r="E121" s="52" t="s">
        <v>352</v>
      </c>
      <c r="F121" s="52"/>
      <c r="G121" s="52"/>
      <c r="H121" s="52"/>
      <c r="I121" s="48">
        <v>200</v>
      </c>
      <c r="J121" s="48">
        <f>I121/3*2</f>
        <v>133.33333333333334</v>
      </c>
      <c r="K121" s="48">
        <f>I121*0.85</f>
        <v>170</v>
      </c>
      <c r="L121" s="48">
        <f>I121*0.82</f>
        <v>164</v>
      </c>
      <c r="M121" s="49">
        <f>O121*4</f>
        <v>300</v>
      </c>
      <c r="N121" s="49">
        <f>O121*6</f>
        <v>450</v>
      </c>
      <c r="O121" s="66">
        <f t="shared" si="69"/>
        <v>75</v>
      </c>
      <c r="P121" s="50">
        <f>SUM(I121:O121)</f>
        <v>1492.3333333333335</v>
      </c>
      <c r="Q121" s="37"/>
      <c r="R121" s="33">
        <f t="shared" si="70"/>
        <v>0</v>
      </c>
      <c r="S121" s="43">
        <f>SUM(R120:R121)</f>
        <v>0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4.5" x14ac:dyDescent="0.35">
      <c r="A122" s="18"/>
      <c r="B122" s="3"/>
      <c r="C122" s="3"/>
      <c r="D122" s="3"/>
      <c r="E122" s="55"/>
      <c r="F122" s="55"/>
      <c r="G122" s="55"/>
      <c r="H122" s="55"/>
      <c r="I122" s="11"/>
      <c r="J122" s="11"/>
      <c r="K122" s="11"/>
      <c r="L122" s="11"/>
      <c r="M122" s="11"/>
      <c r="N122" s="11"/>
      <c r="O122" s="11"/>
      <c r="P122" s="11"/>
      <c r="Q122" s="34"/>
      <c r="R122" s="34"/>
      <c r="S122" s="4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21" x14ac:dyDescent="0.5">
      <c r="A123" s="114" t="s">
        <v>353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6"/>
      <c r="S123" s="43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4.5" x14ac:dyDescent="0.35">
      <c r="A124" s="16" t="s">
        <v>354</v>
      </c>
      <c r="B124" s="7" t="s">
        <v>355</v>
      </c>
      <c r="C124" s="27" t="s">
        <v>356</v>
      </c>
      <c r="D124" s="7">
        <v>51362</v>
      </c>
      <c r="E124" s="53" t="s">
        <v>357</v>
      </c>
      <c r="F124" s="52"/>
      <c r="G124" s="52"/>
      <c r="H124" s="52"/>
      <c r="I124" s="48">
        <v>5</v>
      </c>
      <c r="J124" s="48">
        <f t="shared" ref="J124:J146" si="71">I124/3*2</f>
        <v>3.3333333333333335</v>
      </c>
      <c r="K124" s="48">
        <f t="shared" ref="K124:K146" si="72">I124*0.85</f>
        <v>4.25</v>
      </c>
      <c r="L124" s="48">
        <f t="shared" ref="L124:L146" si="73">I124*0.82</f>
        <v>4.0999999999999996</v>
      </c>
      <c r="M124" s="49">
        <f t="shared" ref="M124:M146" si="74">O124*4</f>
        <v>7.5</v>
      </c>
      <c r="N124" s="49">
        <f t="shared" ref="N124:N146" si="75">O124*6</f>
        <v>11.25</v>
      </c>
      <c r="O124" s="66">
        <f t="shared" ref="O124:O146" si="76">I124*0.375</f>
        <v>1.875</v>
      </c>
      <c r="P124" s="50">
        <f t="shared" ref="P124:P146" si="77">SUM(I124:O124)</f>
        <v>37.308333333333337</v>
      </c>
      <c r="Q124" s="37"/>
      <c r="R124" s="33">
        <f t="shared" ref="R124:R146" si="78">P124*Q124</f>
        <v>0</v>
      </c>
      <c r="S124" s="43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4.5" x14ac:dyDescent="0.35">
      <c r="A125" s="16" t="s">
        <v>358</v>
      </c>
      <c r="B125" s="9" t="s">
        <v>359</v>
      </c>
      <c r="C125" s="27" t="s">
        <v>356</v>
      </c>
      <c r="D125" s="9">
        <v>33147</v>
      </c>
      <c r="E125" s="53" t="s">
        <v>360</v>
      </c>
      <c r="F125" s="52"/>
      <c r="G125" s="52"/>
      <c r="H125" s="52"/>
      <c r="I125" s="48">
        <v>10</v>
      </c>
      <c r="J125" s="48">
        <f t="shared" si="71"/>
        <v>6.666666666666667</v>
      </c>
      <c r="K125" s="48">
        <f t="shared" si="72"/>
        <v>8.5</v>
      </c>
      <c r="L125" s="48">
        <f t="shared" si="73"/>
        <v>8.1999999999999993</v>
      </c>
      <c r="M125" s="49">
        <f t="shared" si="74"/>
        <v>15</v>
      </c>
      <c r="N125" s="49">
        <f t="shared" si="75"/>
        <v>22.5</v>
      </c>
      <c r="O125" s="66">
        <f t="shared" si="76"/>
        <v>3.75</v>
      </c>
      <c r="P125" s="50">
        <f t="shared" si="77"/>
        <v>74.616666666666674</v>
      </c>
      <c r="Q125" s="37"/>
      <c r="R125" s="33">
        <f t="shared" si="78"/>
        <v>0</v>
      </c>
      <c r="S125" s="43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4.5" x14ac:dyDescent="0.35">
      <c r="A126" s="16" t="s">
        <v>361</v>
      </c>
      <c r="B126" s="9" t="s">
        <v>362</v>
      </c>
      <c r="C126" s="27" t="s">
        <v>363</v>
      </c>
      <c r="D126" s="9">
        <v>900223208</v>
      </c>
      <c r="E126" s="53" t="s">
        <v>364</v>
      </c>
      <c r="F126" s="52"/>
      <c r="G126" s="52"/>
      <c r="H126" s="52"/>
      <c r="I126" s="48">
        <v>5</v>
      </c>
      <c r="J126" s="48">
        <f t="shared" si="71"/>
        <v>3.3333333333333335</v>
      </c>
      <c r="K126" s="48">
        <f t="shared" si="72"/>
        <v>4.25</v>
      </c>
      <c r="L126" s="48">
        <f t="shared" si="73"/>
        <v>4.0999999999999996</v>
      </c>
      <c r="M126" s="49">
        <f t="shared" si="74"/>
        <v>7.5</v>
      </c>
      <c r="N126" s="49">
        <f t="shared" si="75"/>
        <v>11.25</v>
      </c>
      <c r="O126" s="66">
        <f t="shared" si="76"/>
        <v>1.875</v>
      </c>
      <c r="P126" s="50">
        <f t="shared" si="77"/>
        <v>37.308333333333337</v>
      </c>
      <c r="Q126" s="37"/>
      <c r="R126" s="33">
        <f t="shared" si="78"/>
        <v>0</v>
      </c>
      <c r="S126" s="4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4.5" x14ac:dyDescent="0.35">
      <c r="A127" s="16" t="s">
        <v>365</v>
      </c>
      <c r="B127" s="9" t="s">
        <v>366</v>
      </c>
      <c r="C127" s="27" t="s">
        <v>356</v>
      </c>
      <c r="D127" s="9">
        <v>27394</v>
      </c>
      <c r="E127" s="53" t="s">
        <v>367</v>
      </c>
      <c r="F127" s="52"/>
      <c r="G127" s="52"/>
      <c r="H127" s="52"/>
      <c r="I127" s="48">
        <v>10</v>
      </c>
      <c r="J127" s="48">
        <f t="shared" si="71"/>
        <v>6.666666666666667</v>
      </c>
      <c r="K127" s="48">
        <f t="shared" si="72"/>
        <v>8.5</v>
      </c>
      <c r="L127" s="48">
        <f t="shared" si="73"/>
        <v>8.1999999999999993</v>
      </c>
      <c r="M127" s="49">
        <f t="shared" si="74"/>
        <v>15</v>
      </c>
      <c r="N127" s="49">
        <f t="shared" si="75"/>
        <v>22.5</v>
      </c>
      <c r="O127" s="66">
        <f t="shared" si="76"/>
        <v>3.75</v>
      </c>
      <c r="P127" s="50">
        <f t="shared" si="77"/>
        <v>74.616666666666674</v>
      </c>
      <c r="Q127" s="37"/>
      <c r="R127" s="33">
        <f t="shared" si="78"/>
        <v>0</v>
      </c>
      <c r="S127" s="4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4.5" x14ac:dyDescent="0.35">
      <c r="A128" s="16" t="s">
        <v>368</v>
      </c>
      <c r="B128" s="9" t="s">
        <v>369</v>
      </c>
      <c r="C128" s="27" t="s">
        <v>356</v>
      </c>
      <c r="D128" s="9">
        <v>22480</v>
      </c>
      <c r="E128" s="53" t="s">
        <v>370</v>
      </c>
      <c r="F128" s="52"/>
      <c r="G128" s="52"/>
      <c r="H128" s="52"/>
      <c r="I128" s="48">
        <v>10</v>
      </c>
      <c r="J128" s="48">
        <f t="shared" si="71"/>
        <v>6.666666666666667</v>
      </c>
      <c r="K128" s="48">
        <f t="shared" si="72"/>
        <v>8.5</v>
      </c>
      <c r="L128" s="48">
        <f t="shared" si="73"/>
        <v>8.1999999999999993</v>
      </c>
      <c r="M128" s="49">
        <f t="shared" si="74"/>
        <v>15</v>
      </c>
      <c r="N128" s="49">
        <f t="shared" si="75"/>
        <v>22.5</v>
      </c>
      <c r="O128" s="66">
        <f t="shared" si="76"/>
        <v>3.75</v>
      </c>
      <c r="P128" s="50">
        <f t="shared" si="77"/>
        <v>74.616666666666674</v>
      </c>
      <c r="Q128" s="37"/>
      <c r="R128" s="33">
        <f t="shared" si="78"/>
        <v>0</v>
      </c>
      <c r="S128" s="43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4.5" x14ac:dyDescent="0.35">
      <c r="A129" s="16" t="s">
        <v>371</v>
      </c>
      <c r="B129" s="9" t="s">
        <v>372</v>
      </c>
      <c r="C129" s="27" t="s">
        <v>356</v>
      </c>
      <c r="D129" s="9">
        <v>51404</v>
      </c>
      <c r="E129" s="53" t="s">
        <v>373</v>
      </c>
      <c r="F129" s="52"/>
      <c r="G129" s="52"/>
      <c r="H129" s="52"/>
      <c r="I129" s="48">
        <v>10</v>
      </c>
      <c r="J129" s="48">
        <f t="shared" si="71"/>
        <v>6.666666666666667</v>
      </c>
      <c r="K129" s="48">
        <f t="shared" si="72"/>
        <v>8.5</v>
      </c>
      <c r="L129" s="48">
        <f t="shared" si="73"/>
        <v>8.1999999999999993</v>
      </c>
      <c r="M129" s="49">
        <f t="shared" si="74"/>
        <v>15</v>
      </c>
      <c r="N129" s="49">
        <f t="shared" si="75"/>
        <v>22.5</v>
      </c>
      <c r="O129" s="66">
        <f t="shared" si="76"/>
        <v>3.75</v>
      </c>
      <c r="P129" s="50">
        <f t="shared" si="77"/>
        <v>74.616666666666674</v>
      </c>
      <c r="Q129" s="37"/>
      <c r="R129" s="33">
        <f t="shared" si="78"/>
        <v>0</v>
      </c>
      <c r="S129" s="43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4.5" x14ac:dyDescent="0.35">
      <c r="A130" s="16" t="s">
        <v>374</v>
      </c>
      <c r="B130" s="9" t="s">
        <v>375</v>
      </c>
      <c r="C130" s="27" t="s">
        <v>356</v>
      </c>
      <c r="D130" s="9">
        <v>51369</v>
      </c>
      <c r="E130" s="53" t="s">
        <v>360</v>
      </c>
      <c r="F130" s="52"/>
      <c r="G130" s="52"/>
      <c r="H130" s="52"/>
      <c r="I130" s="48">
        <v>5</v>
      </c>
      <c r="J130" s="48">
        <f t="shared" si="71"/>
        <v>3.3333333333333335</v>
      </c>
      <c r="K130" s="48">
        <f t="shared" si="72"/>
        <v>4.25</v>
      </c>
      <c r="L130" s="48">
        <f t="shared" si="73"/>
        <v>4.0999999999999996</v>
      </c>
      <c r="M130" s="49">
        <f t="shared" si="74"/>
        <v>7.5</v>
      </c>
      <c r="N130" s="49">
        <f t="shared" si="75"/>
        <v>11.25</v>
      </c>
      <c r="O130" s="66">
        <f t="shared" si="76"/>
        <v>1.875</v>
      </c>
      <c r="P130" s="50">
        <f t="shared" si="77"/>
        <v>37.308333333333337</v>
      </c>
      <c r="Q130" s="37"/>
      <c r="R130" s="33">
        <f t="shared" si="78"/>
        <v>0</v>
      </c>
      <c r="S130" s="43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4.5" x14ac:dyDescent="0.35">
      <c r="A131" s="16" t="s">
        <v>376</v>
      </c>
      <c r="B131" s="9" t="s">
        <v>377</v>
      </c>
      <c r="C131" s="27" t="s">
        <v>356</v>
      </c>
      <c r="D131" s="9">
        <v>42857</v>
      </c>
      <c r="E131" s="53" t="s">
        <v>378</v>
      </c>
      <c r="F131" s="52"/>
      <c r="G131" s="52"/>
      <c r="H131" s="52"/>
      <c r="I131" s="48">
        <v>10</v>
      </c>
      <c r="J131" s="48">
        <f t="shared" si="71"/>
        <v>6.666666666666667</v>
      </c>
      <c r="K131" s="48">
        <f t="shared" si="72"/>
        <v>8.5</v>
      </c>
      <c r="L131" s="48">
        <f t="shared" si="73"/>
        <v>8.1999999999999993</v>
      </c>
      <c r="M131" s="49">
        <f t="shared" si="74"/>
        <v>15</v>
      </c>
      <c r="N131" s="49">
        <f t="shared" si="75"/>
        <v>22.5</v>
      </c>
      <c r="O131" s="66">
        <f t="shared" si="76"/>
        <v>3.75</v>
      </c>
      <c r="P131" s="50">
        <f t="shared" si="77"/>
        <v>74.616666666666674</v>
      </c>
      <c r="Q131" s="37"/>
      <c r="R131" s="33">
        <f t="shared" si="78"/>
        <v>0</v>
      </c>
      <c r="S131" s="43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4.5" x14ac:dyDescent="0.35">
      <c r="A132" s="16" t="s">
        <v>379</v>
      </c>
      <c r="B132" s="9" t="s">
        <v>380</v>
      </c>
      <c r="C132" s="25" t="s">
        <v>356</v>
      </c>
      <c r="D132" s="9">
        <v>22492</v>
      </c>
      <c r="E132" s="53" t="s">
        <v>381</v>
      </c>
      <c r="F132" s="52"/>
      <c r="G132" s="52"/>
      <c r="H132" s="52"/>
      <c r="I132" s="48">
        <v>5</v>
      </c>
      <c r="J132" s="48">
        <f t="shared" si="71"/>
        <v>3.3333333333333335</v>
      </c>
      <c r="K132" s="48">
        <f t="shared" si="72"/>
        <v>4.25</v>
      </c>
      <c r="L132" s="48">
        <f t="shared" si="73"/>
        <v>4.0999999999999996</v>
      </c>
      <c r="M132" s="49">
        <f t="shared" si="74"/>
        <v>7.5</v>
      </c>
      <c r="N132" s="49">
        <f t="shared" si="75"/>
        <v>11.25</v>
      </c>
      <c r="O132" s="66">
        <f t="shared" si="76"/>
        <v>1.875</v>
      </c>
      <c r="P132" s="50">
        <f t="shared" si="77"/>
        <v>37.308333333333337</v>
      </c>
      <c r="Q132" s="37"/>
      <c r="R132" s="33">
        <f t="shared" si="78"/>
        <v>0</v>
      </c>
      <c r="S132" s="43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4.5" x14ac:dyDescent="0.35">
      <c r="A133" s="16" t="s">
        <v>382</v>
      </c>
      <c r="B133" s="9" t="s">
        <v>383</v>
      </c>
      <c r="C133" s="27" t="s">
        <v>356</v>
      </c>
      <c r="D133" s="9">
        <v>12699</v>
      </c>
      <c r="E133" s="53" t="s">
        <v>384</v>
      </c>
      <c r="F133" s="52"/>
      <c r="G133" s="52"/>
      <c r="H133" s="52"/>
      <c r="I133" s="48">
        <v>5</v>
      </c>
      <c r="J133" s="48">
        <f t="shared" si="71"/>
        <v>3.3333333333333335</v>
      </c>
      <c r="K133" s="48">
        <f t="shared" si="72"/>
        <v>4.25</v>
      </c>
      <c r="L133" s="48">
        <f t="shared" si="73"/>
        <v>4.0999999999999996</v>
      </c>
      <c r="M133" s="49">
        <f t="shared" si="74"/>
        <v>7.5</v>
      </c>
      <c r="N133" s="49">
        <f t="shared" si="75"/>
        <v>11.25</v>
      </c>
      <c r="O133" s="66">
        <f t="shared" si="76"/>
        <v>1.875</v>
      </c>
      <c r="P133" s="50">
        <f t="shared" si="77"/>
        <v>37.308333333333337</v>
      </c>
      <c r="Q133" s="37"/>
      <c r="R133" s="33">
        <f t="shared" si="78"/>
        <v>0</v>
      </c>
      <c r="S133" s="43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4.5" x14ac:dyDescent="0.35">
      <c r="A134" s="16" t="s">
        <v>385</v>
      </c>
      <c r="B134" s="9" t="s">
        <v>386</v>
      </c>
      <c r="C134" s="27" t="s">
        <v>356</v>
      </c>
      <c r="D134" s="9">
        <v>51373</v>
      </c>
      <c r="E134" s="53" t="s">
        <v>387</v>
      </c>
      <c r="F134" s="52"/>
      <c r="G134" s="52"/>
      <c r="H134" s="52"/>
      <c r="I134" s="48">
        <v>5</v>
      </c>
      <c r="J134" s="48">
        <f t="shared" si="71"/>
        <v>3.3333333333333335</v>
      </c>
      <c r="K134" s="48">
        <f t="shared" si="72"/>
        <v>4.25</v>
      </c>
      <c r="L134" s="48">
        <f t="shared" si="73"/>
        <v>4.0999999999999996</v>
      </c>
      <c r="M134" s="49">
        <f t="shared" si="74"/>
        <v>7.5</v>
      </c>
      <c r="N134" s="49">
        <f t="shared" si="75"/>
        <v>11.25</v>
      </c>
      <c r="O134" s="66">
        <f t="shared" si="76"/>
        <v>1.875</v>
      </c>
      <c r="P134" s="50">
        <f t="shared" si="77"/>
        <v>37.308333333333337</v>
      </c>
      <c r="Q134" s="37"/>
      <c r="R134" s="33">
        <f t="shared" si="78"/>
        <v>0</v>
      </c>
      <c r="S134" s="43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4.5" x14ac:dyDescent="0.35">
      <c r="A135" s="16" t="s">
        <v>388</v>
      </c>
      <c r="B135" s="9" t="s">
        <v>389</v>
      </c>
      <c r="C135" s="27" t="s">
        <v>356</v>
      </c>
      <c r="D135" s="9">
        <v>51398</v>
      </c>
      <c r="E135" s="53" t="s">
        <v>390</v>
      </c>
      <c r="F135" s="52"/>
      <c r="G135" s="52"/>
      <c r="H135" s="52"/>
      <c r="I135" s="48">
        <v>5</v>
      </c>
      <c r="J135" s="48">
        <f t="shared" si="71"/>
        <v>3.3333333333333335</v>
      </c>
      <c r="K135" s="48">
        <f t="shared" si="72"/>
        <v>4.25</v>
      </c>
      <c r="L135" s="48">
        <f t="shared" si="73"/>
        <v>4.0999999999999996</v>
      </c>
      <c r="M135" s="49">
        <f t="shared" si="74"/>
        <v>7.5</v>
      </c>
      <c r="N135" s="49">
        <f t="shared" si="75"/>
        <v>11.25</v>
      </c>
      <c r="O135" s="66">
        <f t="shared" si="76"/>
        <v>1.875</v>
      </c>
      <c r="P135" s="50">
        <f t="shared" si="77"/>
        <v>37.308333333333337</v>
      </c>
      <c r="Q135" s="37"/>
      <c r="R135" s="33">
        <f t="shared" si="78"/>
        <v>0</v>
      </c>
      <c r="S135" s="43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4.5" x14ac:dyDescent="0.35">
      <c r="A136" s="16" t="s">
        <v>391</v>
      </c>
      <c r="B136" s="9" t="s">
        <v>392</v>
      </c>
      <c r="C136" s="27" t="s">
        <v>356</v>
      </c>
      <c r="D136" s="9">
        <v>22500</v>
      </c>
      <c r="E136" s="53" t="s">
        <v>360</v>
      </c>
      <c r="F136" s="52"/>
      <c r="G136" s="52"/>
      <c r="H136" s="52"/>
      <c r="I136" s="48">
        <v>10</v>
      </c>
      <c r="J136" s="48">
        <f t="shared" si="71"/>
        <v>6.666666666666667</v>
      </c>
      <c r="K136" s="48">
        <f t="shared" si="72"/>
        <v>8.5</v>
      </c>
      <c r="L136" s="48">
        <f t="shared" si="73"/>
        <v>8.1999999999999993</v>
      </c>
      <c r="M136" s="49">
        <f t="shared" si="74"/>
        <v>15</v>
      </c>
      <c r="N136" s="49">
        <f t="shared" si="75"/>
        <v>22.5</v>
      </c>
      <c r="O136" s="66">
        <f t="shared" si="76"/>
        <v>3.75</v>
      </c>
      <c r="P136" s="50">
        <f t="shared" si="77"/>
        <v>74.616666666666674</v>
      </c>
      <c r="Q136" s="37"/>
      <c r="R136" s="33">
        <f t="shared" si="78"/>
        <v>0</v>
      </c>
      <c r="S136" s="43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4.5" x14ac:dyDescent="0.35">
      <c r="A137" s="16" t="s">
        <v>393</v>
      </c>
      <c r="B137" s="9" t="s">
        <v>394</v>
      </c>
      <c r="C137" s="27" t="s">
        <v>356</v>
      </c>
      <c r="D137" s="9">
        <v>22503</v>
      </c>
      <c r="E137" s="53" t="s">
        <v>395</v>
      </c>
      <c r="F137" s="52"/>
      <c r="G137" s="52"/>
      <c r="H137" s="52"/>
      <c r="I137" s="48">
        <v>10</v>
      </c>
      <c r="J137" s="48">
        <f t="shared" si="71"/>
        <v>6.666666666666667</v>
      </c>
      <c r="K137" s="48">
        <f t="shared" si="72"/>
        <v>8.5</v>
      </c>
      <c r="L137" s="48">
        <f t="shared" si="73"/>
        <v>8.1999999999999993</v>
      </c>
      <c r="M137" s="49">
        <f t="shared" si="74"/>
        <v>15</v>
      </c>
      <c r="N137" s="49">
        <f t="shared" si="75"/>
        <v>22.5</v>
      </c>
      <c r="O137" s="66">
        <f t="shared" si="76"/>
        <v>3.75</v>
      </c>
      <c r="P137" s="50">
        <f t="shared" si="77"/>
        <v>74.616666666666674</v>
      </c>
      <c r="Q137" s="37"/>
      <c r="R137" s="33">
        <f t="shared" si="78"/>
        <v>0</v>
      </c>
      <c r="S137" s="43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4.5" x14ac:dyDescent="0.35">
      <c r="A138" s="16" t="s">
        <v>396</v>
      </c>
      <c r="B138" s="9" t="s">
        <v>397</v>
      </c>
      <c r="C138" s="27" t="s">
        <v>356</v>
      </c>
      <c r="D138" s="9">
        <v>22508</v>
      </c>
      <c r="E138" s="53" t="s">
        <v>360</v>
      </c>
      <c r="F138" s="52"/>
      <c r="G138" s="52"/>
      <c r="H138" s="52"/>
      <c r="I138" s="48">
        <v>5</v>
      </c>
      <c r="J138" s="48">
        <f t="shared" si="71"/>
        <v>3.3333333333333335</v>
      </c>
      <c r="K138" s="48">
        <f t="shared" si="72"/>
        <v>4.25</v>
      </c>
      <c r="L138" s="48">
        <f t="shared" si="73"/>
        <v>4.0999999999999996</v>
      </c>
      <c r="M138" s="49">
        <f t="shared" si="74"/>
        <v>7.5</v>
      </c>
      <c r="N138" s="49">
        <f t="shared" si="75"/>
        <v>11.25</v>
      </c>
      <c r="O138" s="66">
        <f t="shared" si="76"/>
        <v>1.875</v>
      </c>
      <c r="P138" s="50">
        <f t="shared" si="77"/>
        <v>37.308333333333337</v>
      </c>
      <c r="Q138" s="37"/>
      <c r="R138" s="33">
        <f t="shared" si="78"/>
        <v>0</v>
      </c>
      <c r="S138" s="43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4.5" x14ac:dyDescent="0.35">
      <c r="A139" s="16" t="s">
        <v>398</v>
      </c>
      <c r="B139" s="9" t="s">
        <v>399</v>
      </c>
      <c r="C139" s="27" t="s">
        <v>356</v>
      </c>
      <c r="D139" s="9">
        <v>43019</v>
      </c>
      <c r="E139" s="53" t="s">
        <v>400</v>
      </c>
      <c r="F139" s="52"/>
      <c r="G139" s="52"/>
      <c r="H139" s="52"/>
      <c r="I139" s="48">
        <v>5</v>
      </c>
      <c r="J139" s="48">
        <f t="shared" si="71"/>
        <v>3.3333333333333335</v>
      </c>
      <c r="K139" s="48">
        <f t="shared" si="72"/>
        <v>4.25</v>
      </c>
      <c r="L139" s="48">
        <f t="shared" si="73"/>
        <v>4.0999999999999996</v>
      </c>
      <c r="M139" s="49">
        <f t="shared" si="74"/>
        <v>7.5</v>
      </c>
      <c r="N139" s="49">
        <f t="shared" si="75"/>
        <v>11.25</v>
      </c>
      <c r="O139" s="66">
        <f t="shared" si="76"/>
        <v>1.875</v>
      </c>
      <c r="P139" s="50">
        <f t="shared" si="77"/>
        <v>37.308333333333337</v>
      </c>
      <c r="Q139" s="37"/>
      <c r="R139" s="33">
        <f t="shared" si="78"/>
        <v>0</v>
      </c>
    </row>
    <row r="140" spans="1:34" ht="26.5" x14ac:dyDescent="0.35">
      <c r="A140" s="16" t="s">
        <v>401</v>
      </c>
      <c r="B140" s="9" t="s">
        <v>402</v>
      </c>
      <c r="C140" s="27" t="s">
        <v>82</v>
      </c>
      <c r="D140" s="9">
        <v>110027463</v>
      </c>
      <c r="E140" s="53" t="s">
        <v>403</v>
      </c>
      <c r="F140" s="52"/>
      <c r="G140" s="52"/>
      <c r="H140" s="52"/>
      <c r="I140" s="48">
        <v>5</v>
      </c>
      <c r="J140" s="48">
        <f t="shared" si="71"/>
        <v>3.3333333333333335</v>
      </c>
      <c r="K140" s="48">
        <f t="shared" si="72"/>
        <v>4.25</v>
      </c>
      <c r="L140" s="48">
        <f t="shared" si="73"/>
        <v>4.0999999999999996</v>
      </c>
      <c r="M140" s="49">
        <f t="shared" si="74"/>
        <v>7.5</v>
      </c>
      <c r="N140" s="49">
        <f t="shared" si="75"/>
        <v>11.25</v>
      </c>
      <c r="O140" s="66">
        <f t="shared" si="76"/>
        <v>1.875</v>
      </c>
      <c r="P140" s="50">
        <f t="shared" si="77"/>
        <v>37.308333333333337</v>
      </c>
      <c r="Q140" s="37"/>
      <c r="R140" s="33">
        <f t="shared" si="78"/>
        <v>0</v>
      </c>
    </row>
    <row r="141" spans="1:34" ht="14.5" x14ac:dyDescent="0.35">
      <c r="A141" s="16" t="s">
        <v>404</v>
      </c>
      <c r="B141" s="9" t="s">
        <v>405</v>
      </c>
      <c r="C141" s="27" t="s">
        <v>356</v>
      </c>
      <c r="D141" s="9">
        <v>51401</v>
      </c>
      <c r="E141" s="53" t="s">
        <v>406</v>
      </c>
      <c r="F141" s="52"/>
      <c r="G141" s="52"/>
      <c r="H141" s="52"/>
      <c r="I141" s="48">
        <v>10</v>
      </c>
      <c r="J141" s="48">
        <f t="shared" si="71"/>
        <v>6.666666666666667</v>
      </c>
      <c r="K141" s="48">
        <f t="shared" si="72"/>
        <v>8.5</v>
      </c>
      <c r="L141" s="48">
        <f t="shared" si="73"/>
        <v>8.1999999999999993</v>
      </c>
      <c r="M141" s="49">
        <f t="shared" si="74"/>
        <v>15</v>
      </c>
      <c r="N141" s="49">
        <f t="shared" si="75"/>
        <v>22.5</v>
      </c>
      <c r="O141" s="66">
        <f t="shared" si="76"/>
        <v>3.75</v>
      </c>
      <c r="P141" s="50">
        <f t="shared" si="77"/>
        <v>74.616666666666674</v>
      </c>
      <c r="Q141" s="37"/>
      <c r="R141" s="33">
        <f t="shared" si="78"/>
        <v>0</v>
      </c>
    </row>
    <row r="142" spans="1:34" ht="14.5" x14ac:dyDescent="0.35">
      <c r="A142" s="16" t="s">
        <v>407</v>
      </c>
      <c r="B142" s="9" t="s">
        <v>408</v>
      </c>
      <c r="C142" s="27" t="s">
        <v>356</v>
      </c>
      <c r="D142" s="9">
        <v>51380</v>
      </c>
      <c r="E142" s="53" t="s">
        <v>384</v>
      </c>
      <c r="F142" s="52"/>
      <c r="G142" s="52"/>
      <c r="H142" s="52"/>
      <c r="I142" s="48">
        <v>5</v>
      </c>
      <c r="J142" s="48">
        <f t="shared" si="71"/>
        <v>3.3333333333333335</v>
      </c>
      <c r="K142" s="48">
        <f t="shared" si="72"/>
        <v>4.25</v>
      </c>
      <c r="L142" s="48">
        <f t="shared" si="73"/>
        <v>4.0999999999999996</v>
      </c>
      <c r="M142" s="49">
        <f t="shared" si="74"/>
        <v>7.5</v>
      </c>
      <c r="N142" s="49">
        <f t="shared" si="75"/>
        <v>11.25</v>
      </c>
      <c r="O142" s="66">
        <f t="shared" si="76"/>
        <v>1.875</v>
      </c>
      <c r="P142" s="50">
        <f t="shared" si="77"/>
        <v>37.308333333333337</v>
      </c>
      <c r="Q142" s="37"/>
      <c r="R142" s="33">
        <f t="shared" si="78"/>
        <v>0</v>
      </c>
    </row>
    <row r="143" spans="1:34" ht="14.5" x14ac:dyDescent="0.35">
      <c r="A143" s="16" t="s">
        <v>409</v>
      </c>
      <c r="B143" s="9" t="s">
        <v>410</v>
      </c>
      <c r="C143" s="27" t="s">
        <v>356</v>
      </c>
      <c r="D143" s="9">
        <v>51381</v>
      </c>
      <c r="E143" s="53" t="s">
        <v>378</v>
      </c>
      <c r="F143" s="52"/>
      <c r="G143" s="52"/>
      <c r="H143" s="52"/>
      <c r="I143" s="48">
        <v>5</v>
      </c>
      <c r="J143" s="48">
        <f t="shared" si="71"/>
        <v>3.3333333333333335</v>
      </c>
      <c r="K143" s="48">
        <f t="shared" si="72"/>
        <v>4.25</v>
      </c>
      <c r="L143" s="48">
        <f t="shared" si="73"/>
        <v>4.0999999999999996</v>
      </c>
      <c r="M143" s="49">
        <f t="shared" si="74"/>
        <v>7.5</v>
      </c>
      <c r="N143" s="49">
        <f t="shared" si="75"/>
        <v>11.25</v>
      </c>
      <c r="O143" s="66">
        <f t="shared" si="76"/>
        <v>1.875</v>
      </c>
      <c r="P143" s="50">
        <f t="shared" si="77"/>
        <v>37.308333333333337</v>
      </c>
      <c r="Q143" s="37"/>
      <c r="R143" s="33">
        <f t="shared" si="78"/>
        <v>0</v>
      </c>
    </row>
    <row r="144" spans="1:34" ht="14.5" x14ac:dyDescent="0.35">
      <c r="A144" s="16" t="s">
        <v>411</v>
      </c>
      <c r="B144" s="9" t="s">
        <v>412</v>
      </c>
      <c r="C144" s="27" t="s">
        <v>356</v>
      </c>
      <c r="D144" s="9">
        <v>51393</v>
      </c>
      <c r="E144" s="53" t="s">
        <v>413</v>
      </c>
      <c r="F144" s="52"/>
      <c r="G144" s="52"/>
      <c r="H144" s="52"/>
      <c r="I144" s="48">
        <v>3</v>
      </c>
      <c r="J144" s="48">
        <f t="shared" si="71"/>
        <v>2</v>
      </c>
      <c r="K144" s="48">
        <f t="shared" si="72"/>
        <v>2.5499999999999998</v>
      </c>
      <c r="L144" s="48">
        <f t="shared" si="73"/>
        <v>2.46</v>
      </c>
      <c r="M144" s="49">
        <f t="shared" si="74"/>
        <v>4.5</v>
      </c>
      <c r="N144" s="49">
        <f t="shared" si="75"/>
        <v>6.75</v>
      </c>
      <c r="O144" s="66">
        <f t="shared" si="76"/>
        <v>1.125</v>
      </c>
      <c r="P144" s="50">
        <f t="shared" si="77"/>
        <v>22.384999999999998</v>
      </c>
      <c r="Q144" s="37"/>
      <c r="R144" s="33">
        <f t="shared" si="78"/>
        <v>0</v>
      </c>
    </row>
    <row r="145" spans="1:34" ht="14.5" x14ac:dyDescent="0.35">
      <c r="A145" s="16" t="s">
        <v>414</v>
      </c>
      <c r="B145" s="9" t="s">
        <v>415</v>
      </c>
      <c r="C145" s="27" t="s">
        <v>356</v>
      </c>
      <c r="D145" s="9">
        <v>51360</v>
      </c>
      <c r="E145" s="53" t="s">
        <v>416</v>
      </c>
      <c r="F145" s="52"/>
      <c r="G145" s="52"/>
      <c r="H145" s="52"/>
      <c r="I145" s="48">
        <v>3</v>
      </c>
      <c r="J145" s="48">
        <f t="shared" si="71"/>
        <v>2</v>
      </c>
      <c r="K145" s="48">
        <f t="shared" si="72"/>
        <v>2.5499999999999998</v>
      </c>
      <c r="L145" s="48">
        <f t="shared" si="73"/>
        <v>2.46</v>
      </c>
      <c r="M145" s="49">
        <f t="shared" si="74"/>
        <v>4.5</v>
      </c>
      <c r="N145" s="49">
        <f t="shared" si="75"/>
        <v>6.75</v>
      </c>
      <c r="O145" s="66">
        <f t="shared" si="76"/>
        <v>1.125</v>
      </c>
      <c r="P145" s="50">
        <f t="shared" si="77"/>
        <v>22.384999999999998</v>
      </c>
      <c r="Q145" s="37"/>
      <c r="R145" s="33">
        <f t="shared" si="78"/>
        <v>0</v>
      </c>
    </row>
    <row r="146" spans="1:34" ht="14.5" x14ac:dyDescent="0.35">
      <c r="A146" s="16" t="s">
        <v>417</v>
      </c>
      <c r="B146" s="9" t="s">
        <v>418</v>
      </c>
      <c r="C146" s="27" t="s">
        <v>356</v>
      </c>
      <c r="D146" s="9">
        <v>860430</v>
      </c>
      <c r="E146" s="53" t="s">
        <v>384</v>
      </c>
      <c r="F146" s="52"/>
      <c r="G146" s="52"/>
      <c r="H146" s="52"/>
      <c r="I146" s="48">
        <v>5</v>
      </c>
      <c r="J146" s="48">
        <f t="shared" si="71"/>
        <v>3.3333333333333335</v>
      </c>
      <c r="K146" s="48">
        <f t="shared" si="72"/>
        <v>4.25</v>
      </c>
      <c r="L146" s="48">
        <f t="shared" si="73"/>
        <v>4.0999999999999996</v>
      </c>
      <c r="M146" s="49">
        <f t="shared" si="74"/>
        <v>7.5</v>
      </c>
      <c r="N146" s="49">
        <f t="shared" si="75"/>
        <v>11.25</v>
      </c>
      <c r="O146" s="66">
        <f t="shared" si="76"/>
        <v>1.875</v>
      </c>
      <c r="P146" s="50">
        <f t="shared" si="77"/>
        <v>37.308333333333337</v>
      </c>
      <c r="Q146" s="37"/>
      <c r="R146" s="33">
        <f t="shared" si="78"/>
        <v>0</v>
      </c>
      <c r="S146" s="46">
        <f>SUM(R124:R146)</f>
        <v>0</v>
      </c>
    </row>
    <row r="147" spans="1:34" ht="14.5" x14ac:dyDescent="0.35">
      <c r="A147" s="18"/>
      <c r="B147" s="3"/>
      <c r="C147" s="3"/>
      <c r="D147" s="3"/>
      <c r="E147" s="55"/>
      <c r="F147" s="55"/>
      <c r="G147" s="55"/>
      <c r="H147" s="55"/>
      <c r="I147" s="11"/>
      <c r="J147" s="11"/>
      <c r="K147" s="11"/>
      <c r="L147" s="11"/>
      <c r="M147" s="11"/>
      <c r="N147" s="11"/>
      <c r="O147" s="11"/>
      <c r="P147" s="11"/>
      <c r="Q147" s="34"/>
      <c r="R147" s="34"/>
      <c r="S147" s="4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21" x14ac:dyDescent="0.5">
      <c r="A148" s="114" t="s">
        <v>419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6"/>
      <c r="S148" s="43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26.5" x14ac:dyDescent="0.35">
      <c r="A149" s="16" t="s">
        <v>420</v>
      </c>
      <c r="B149" s="9" t="s">
        <v>421</v>
      </c>
      <c r="C149" s="25" t="s">
        <v>82</v>
      </c>
      <c r="D149" s="9">
        <v>93.403000000000006</v>
      </c>
      <c r="E149" s="53" t="s">
        <v>422</v>
      </c>
      <c r="F149" s="52"/>
      <c r="G149" s="52"/>
      <c r="H149" s="52"/>
      <c r="I149" s="48">
        <v>3</v>
      </c>
      <c r="J149" s="48">
        <f t="shared" ref="J149:J158" si="79">I149/3*2</f>
        <v>2</v>
      </c>
      <c r="K149" s="48">
        <f t="shared" ref="K149:K158" si="80">I149*0.85</f>
        <v>2.5499999999999998</v>
      </c>
      <c r="L149" s="48">
        <f t="shared" ref="L149:L158" si="81">I149*0.82</f>
        <v>2.46</v>
      </c>
      <c r="M149" s="49">
        <f t="shared" ref="M149:M158" si="82">O149*4</f>
        <v>4.5</v>
      </c>
      <c r="N149" s="49">
        <f t="shared" ref="N149:N158" si="83">O149*6</f>
        <v>6.75</v>
      </c>
      <c r="O149" s="66">
        <f t="shared" ref="O149:O158" si="84">I149*0.375</f>
        <v>1.125</v>
      </c>
      <c r="P149" s="50">
        <f t="shared" ref="P149:P158" si="85">SUM(I149:O149)</f>
        <v>22.384999999999998</v>
      </c>
      <c r="Q149" s="37"/>
      <c r="R149" s="33">
        <f t="shared" ref="R149:R158" si="86">P149*Q149</f>
        <v>0</v>
      </c>
    </row>
    <row r="150" spans="1:34" ht="14.5" x14ac:dyDescent="0.35">
      <c r="A150" s="16" t="s">
        <v>423</v>
      </c>
      <c r="B150" s="9" t="s">
        <v>424</v>
      </c>
      <c r="C150" s="25" t="s">
        <v>425</v>
      </c>
      <c r="D150" s="25">
        <v>5125976</v>
      </c>
      <c r="E150" s="53" t="s">
        <v>426</v>
      </c>
      <c r="F150" s="52"/>
      <c r="G150" s="52"/>
      <c r="H150" s="52"/>
      <c r="I150" s="48">
        <v>1</v>
      </c>
      <c r="J150" s="48">
        <v>1</v>
      </c>
      <c r="K150" s="48">
        <v>1</v>
      </c>
      <c r="L150" s="48">
        <v>1</v>
      </c>
      <c r="M150" s="49">
        <v>1</v>
      </c>
      <c r="N150" s="49">
        <v>1</v>
      </c>
      <c r="O150" s="66">
        <v>1</v>
      </c>
      <c r="P150" s="50">
        <f t="shared" si="85"/>
        <v>7</v>
      </c>
      <c r="Q150" s="37"/>
      <c r="R150" s="33">
        <f t="shared" si="86"/>
        <v>0</v>
      </c>
    </row>
    <row r="151" spans="1:34" ht="26.5" x14ac:dyDescent="0.35">
      <c r="A151" s="16" t="s">
        <v>427</v>
      </c>
      <c r="B151" s="9" t="s">
        <v>428</v>
      </c>
      <c r="C151" s="27" t="s">
        <v>82</v>
      </c>
      <c r="D151" s="25" t="s">
        <v>429</v>
      </c>
      <c r="E151" s="53" t="s">
        <v>430</v>
      </c>
      <c r="F151" s="52"/>
      <c r="G151" s="52"/>
      <c r="H151" s="52"/>
      <c r="I151" s="48">
        <v>2</v>
      </c>
      <c r="J151" s="48">
        <f t="shared" si="79"/>
        <v>1.3333333333333333</v>
      </c>
      <c r="K151" s="48">
        <f t="shared" si="80"/>
        <v>1.7</v>
      </c>
      <c r="L151" s="48">
        <f t="shared" si="81"/>
        <v>1.64</v>
      </c>
      <c r="M151" s="49">
        <f t="shared" si="82"/>
        <v>3</v>
      </c>
      <c r="N151" s="49">
        <f t="shared" si="83"/>
        <v>4.5</v>
      </c>
      <c r="O151" s="66">
        <f t="shared" si="84"/>
        <v>0.75</v>
      </c>
      <c r="P151" s="50">
        <f t="shared" si="85"/>
        <v>14.923333333333332</v>
      </c>
      <c r="Q151" s="37"/>
      <c r="R151" s="33">
        <f t="shared" si="86"/>
        <v>0</v>
      </c>
    </row>
    <row r="152" spans="1:34" ht="26.5" x14ac:dyDescent="0.35">
      <c r="A152" s="16" t="s">
        <v>431</v>
      </c>
      <c r="B152" s="9" t="s">
        <v>432</v>
      </c>
      <c r="C152" s="27" t="s">
        <v>82</v>
      </c>
      <c r="D152" s="9">
        <v>9390131122</v>
      </c>
      <c r="E152" s="53" t="s">
        <v>433</v>
      </c>
      <c r="F152" s="52"/>
      <c r="G152" s="52"/>
      <c r="H152" s="52"/>
      <c r="I152" s="48">
        <v>5</v>
      </c>
      <c r="J152" s="48">
        <f t="shared" si="79"/>
        <v>3.3333333333333335</v>
      </c>
      <c r="K152" s="48">
        <f t="shared" si="80"/>
        <v>4.25</v>
      </c>
      <c r="L152" s="48">
        <f t="shared" si="81"/>
        <v>4.0999999999999996</v>
      </c>
      <c r="M152" s="49">
        <f t="shared" si="82"/>
        <v>7.5</v>
      </c>
      <c r="N152" s="49">
        <f t="shared" si="83"/>
        <v>11.25</v>
      </c>
      <c r="O152" s="66">
        <f t="shared" si="84"/>
        <v>1.875</v>
      </c>
      <c r="P152" s="50">
        <f t="shared" si="85"/>
        <v>37.308333333333337</v>
      </c>
      <c r="Q152" s="37"/>
      <c r="R152" s="33">
        <f t="shared" si="86"/>
        <v>0</v>
      </c>
    </row>
    <row r="153" spans="1:34" ht="26.5" x14ac:dyDescent="0.35">
      <c r="A153" s="16" t="s">
        <v>434</v>
      </c>
      <c r="B153" s="9" t="s">
        <v>435</v>
      </c>
      <c r="C153" s="25" t="s">
        <v>82</v>
      </c>
      <c r="D153" s="9">
        <v>113021</v>
      </c>
      <c r="E153" s="53" t="s">
        <v>436</v>
      </c>
      <c r="F153" s="52"/>
      <c r="G153" s="52"/>
      <c r="H153" s="52"/>
      <c r="I153" s="48">
        <v>10</v>
      </c>
      <c r="J153" s="48">
        <f t="shared" si="79"/>
        <v>6.666666666666667</v>
      </c>
      <c r="K153" s="48">
        <f t="shared" si="80"/>
        <v>8.5</v>
      </c>
      <c r="L153" s="48">
        <f t="shared" si="81"/>
        <v>8.1999999999999993</v>
      </c>
      <c r="M153" s="49">
        <f t="shared" si="82"/>
        <v>15</v>
      </c>
      <c r="N153" s="49">
        <f t="shared" si="83"/>
        <v>22.5</v>
      </c>
      <c r="O153" s="66">
        <f t="shared" si="84"/>
        <v>3.75</v>
      </c>
      <c r="P153" s="50">
        <f t="shared" si="85"/>
        <v>74.616666666666674</v>
      </c>
      <c r="Q153" s="37"/>
      <c r="R153" s="33">
        <f t="shared" si="86"/>
        <v>0</v>
      </c>
    </row>
    <row r="154" spans="1:34" ht="26.5" x14ac:dyDescent="0.35">
      <c r="A154" s="16" t="s">
        <v>437</v>
      </c>
      <c r="B154" s="9" t="s">
        <v>438</v>
      </c>
      <c r="C154" s="25" t="s">
        <v>82</v>
      </c>
      <c r="D154" s="9">
        <v>1000004062</v>
      </c>
      <c r="E154" s="53" t="s">
        <v>439</v>
      </c>
      <c r="F154" s="52"/>
      <c r="G154" s="52"/>
      <c r="H154" s="52"/>
      <c r="I154" s="48">
        <v>10</v>
      </c>
      <c r="J154" s="48">
        <f t="shared" si="79"/>
        <v>6.666666666666667</v>
      </c>
      <c r="K154" s="48">
        <f t="shared" si="80"/>
        <v>8.5</v>
      </c>
      <c r="L154" s="48">
        <f t="shared" si="81"/>
        <v>8.1999999999999993</v>
      </c>
      <c r="M154" s="49">
        <f t="shared" si="82"/>
        <v>15</v>
      </c>
      <c r="N154" s="49">
        <f t="shared" si="83"/>
        <v>22.5</v>
      </c>
      <c r="O154" s="66">
        <f t="shared" si="84"/>
        <v>3.75</v>
      </c>
      <c r="P154" s="50">
        <f t="shared" si="85"/>
        <v>74.616666666666674</v>
      </c>
      <c r="Q154" s="37"/>
      <c r="R154" s="33">
        <f t="shared" si="86"/>
        <v>0</v>
      </c>
    </row>
    <row r="155" spans="1:34" ht="14.5" x14ac:dyDescent="0.35">
      <c r="A155" s="16" t="s">
        <v>440</v>
      </c>
      <c r="B155" s="9" t="s">
        <v>441</v>
      </c>
      <c r="C155" s="25" t="s">
        <v>442</v>
      </c>
      <c r="D155" s="9">
        <v>2001561</v>
      </c>
      <c r="E155" s="53" t="s">
        <v>443</v>
      </c>
      <c r="F155" s="52"/>
      <c r="G155" s="52"/>
      <c r="H155" s="52"/>
      <c r="I155" s="48">
        <v>4</v>
      </c>
      <c r="J155" s="48">
        <f t="shared" si="79"/>
        <v>2.6666666666666665</v>
      </c>
      <c r="K155" s="48">
        <f t="shared" si="80"/>
        <v>3.4</v>
      </c>
      <c r="L155" s="48">
        <f t="shared" si="81"/>
        <v>3.28</v>
      </c>
      <c r="M155" s="49">
        <f t="shared" si="82"/>
        <v>6</v>
      </c>
      <c r="N155" s="49">
        <f t="shared" si="83"/>
        <v>9</v>
      </c>
      <c r="O155" s="66">
        <f t="shared" si="84"/>
        <v>1.5</v>
      </c>
      <c r="P155" s="50">
        <f t="shared" si="85"/>
        <v>29.846666666666664</v>
      </c>
      <c r="Q155" s="37"/>
      <c r="R155" s="33">
        <f t="shared" si="86"/>
        <v>0</v>
      </c>
    </row>
    <row r="156" spans="1:34" ht="14.5" x14ac:dyDescent="0.35">
      <c r="A156" s="16" t="s">
        <v>444</v>
      </c>
      <c r="B156" s="9" t="s">
        <v>445</v>
      </c>
      <c r="C156" s="9" t="s">
        <v>446</v>
      </c>
      <c r="D156" s="9">
        <v>403130</v>
      </c>
      <c r="E156" s="53" t="s">
        <v>314</v>
      </c>
      <c r="F156" s="52"/>
      <c r="G156" s="52"/>
      <c r="H156" s="52"/>
      <c r="I156" s="48">
        <v>3</v>
      </c>
      <c r="J156" s="48">
        <f t="shared" si="79"/>
        <v>2</v>
      </c>
      <c r="K156" s="48">
        <f t="shared" si="80"/>
        <v>2.5499999999999998</v>
      </c>
      <c r="L156" s="48">
        <f t="shared" si="81"/>
        <v>2.46</v>
      </c>
      <c r="M156" s="49">
        <f t="shared" si="82"/>
        <v>4.5</v>
      </c>
      <c r="N156" s="49">
        <f t="shared" si="83"/>
        <v>6.75</v>
      </c>
      <c r="O156" s="66">
        <f t="shared" si="84"/>
        <v>1.125</v>
      </c>
      <c r="P156" s="50">
        <f t="shared" si="85"/>
        <v>22.384999999999998</v>
      </c>
      <c r="Q156" s="37"/>
      <c r="R156" s="33">
        <f t="shared" si="86"/>
        <v>0</v>
      </c>
    </row>
    <row r="157" spans="1:34" ht="14.5" x14ac:dyDescent="0.35">
      <c r="A157" s="16" t="s">
        <v>447</v>
      </c>
      <c r="B157" s="9" t="s">
        <v>448</v>
      </c>
      <c r="C157" s="9" t="s">
        <v>446</v>
      </c>
      <c r="D157" s="9">
        <v>400592</v>
      </c>
      <c r="E157" s="53" t="s">
        <v>449</v>
      </c>
      <c r="F157" s="52"/>
      <c r="G157" s="52"/>
      <c r="H157" s="52"/>
      <c r="I157" s="48">
        <v>3</v>
      </c>
      <c r="J157" s="48">
        <f t="shared" si="79"/>
        <v>2</v>
      </c>
      <c r="K157" s="48">
        <f t="shared" si="80"/>
        <v>2.5499999999999998</v>
      </c>
      <c r="L157" s="48">
        <f t="shared" si="81"/>
        <v>2.46</v>
      </c>
      <c r="M157" s="49">
        <f t="shared" si="82"/>
        <v>4.5</v>
      </c>
      <c r="N157" s="49">
        <f t="shared" si="83"/>
        <v>6.75</v>
      </c>
      <c r="O157" s="66">
        <f t="shared" si="84"/>
        <v>1.125</v>
      </c>
      <c r="P157" s="50">
        <f t="shared" si="85"/>
        <v>22.384999999999998</v>
      </c>
      <c r="Q157" s="37"/>
      <c r="R157" s="33">
        <f t="shared" si="86"/>
        <v>0</v>
      </c>
    </row>
    <row r="158" spans="1:34" ht="14.5" x14ac:dyDescent="0.35">
      <c r="A158" s="16" t="s">
        <v>450</v>
      </c>
      <c r="B158" s="9" t="s">
        <v>451</v>
      </c>
      <c r="C158" s="9" t="s">
        <v>452</v>
      </c>
      <c r="D158" s="9"/>
      <c r="E158" s="53" t="s">
        <v>453</v>
      </c>
      <c r="F158" s="52"/>
      <c r="G158" s="52"/>
      <c r="H158" s="52"/>
      <c r="I158" s="48">
        <v>3</v>
      </c>
      <c r="J158" s="48">
        <f t="shared" si="79"/>
        <v>2</v>
      </c>
      <c r="K158" s="48">
        <f t="shared" si="80"/>
        <v>2.5499999999999998</v>
      </c>
      <c r="L158" s="48">
        <f t="shared" si="81"/>
        <v>2.46</v>
      </c>
      <c r="M158" s="49">
        <f t="shared" si="82"/>
        <v>4.5</v>
      </c>
      <c r="N158" s="49">
        <f t="shared" si="83"/>
        <v>6.75</v>
      </c>
      <c r="O158" s="66">
        <f t="shared" si="84"/>
        <v>1.125</v>
      </c>
      <c r="P158" s="50">
        <f t="shared" si="85"/>
        <v>22.384999999999998</v>
      </c>
      <c r="Q158" s="37"/>
      <c r="R158" s="33">
        <f t="shared" si="86"/>
        <v>0</v>
      </c>
      <c r="S158" s="46">
        <f>SUM(R149:R158)</f>
        <v>0</v>
      </c>
    </row>
    <row r="159" spans="1:34" ht="14.5" x14ac:dyDescent="0.35">
      <c r="A159" s="18"/>
      <c r="B159" s="3"/>
      <c r="C159" s="3"/>
      <c r="D159" s="3"/>
      <c r="E159" s="55"/>
      <c r="F159" s="55"/>
      <c r="G159" s="55"/>
      <c r="H159" s="55"/>
      <c r="I159" s="11"/>
      <c r="J159" s="11"/>
      <c r="K159" s="11"/>
      <c r="L159" s="11"/>
      <c r="M159" s="11"/>
      <c r="N159" s="11"/>
      <c r="O159" s="11"/>
      <c r="P159" s="11"/>
      <c r="Q159" s="34"/>
      <c r="R159" s="34"/>
      <c r="S159" s="4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21" x14ac:dyDescent="0.5">
      <c r="A160" s="114" t="s">
        <v>454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6"/>
      <c r="S160" s="43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18" ht="14.5" x14ac:dyDescent="0.35">
      <c r="A161" s="17" t="s">
        <v>455</v>
      </c>
      <c r="B161" s="9" t="s">
        <v>456</v>
      </c>
      <c r="C161" s="9" t="s">
        <v>457</v>
      </c>
      <c r="D161" s="9">
        <v>5150014172</v>
      </c>
      <c r="E161" s="53" t="s">
        <v>458</v>
      </c>
      <c r="F161" s="52"/>
      <c r="G161" s="52"/>
      <c r="H161" s="52"/>
      <c r="I161" s="48">
        <v>15</v>
      </c>
      <c r="J161" s="48">
        <f t="shared" ref="J161:J180" si="87">I161/3*2</f>
        <v>10</v>
      </c>
      <c r="K161" s="48">
        <f t="shared" ref="K161:K180" si="88">I161*0.85</f>
        <v>12.75</v>
      </c>
      <c r="L161" s="48">
        <f t="shared" ref="L161:L180" si="89">I161*0.82</f>
        <v>12.299999999999999</v>
      </c>
      <c r="M161" s="49">
        <f t="shared" ref="M161:M180" si="90">O161*4</f>
        <v>22.5</v>
      </c>
      <c r="N161" s="49">
        <f t="shared" ref="N161:N180" si="91">O161*6</f>
        <v>33.75</v>
      </c>
      <c r="O161" s="66">
        <f t="shared" ref="O161:O180" si="92">I161*0.375</f>
        <v>5.625</v>
      </c>
      <c r="P161" s="50">
        <f t="shared" ref="P161:P180" si="93">SUM(I161:O161)</f>
        <v>111.925</v>
      </c>
      <c r="Q161" s="37"/>
      <c r="R161" s="33">
        <f t="shared" ref="R161:R180" si="94">P161*Q161</f>
        <v>0</v>
      </c>
    </row>
    <row r="162" spans="1:18" ht="14.5" x14ac:dyDescent="0.35">
      <c r="A162" s="17" t="s">
        <v>459</v>
      </c>
      <c r="B162" s="6" t="s">
        <v>460</v>
      </c>
      <c r="C162" s="6" t="s">
        <v>461</v>
      </c>
      <c r="D162" s="6" t="s">
        <v>462</v>
      </c>
      <c r="E162" s="56" t="s">
        <v>453</v>
      </c>
      <c r="F162" s="58"/>
      <c r="G162" s="58"/>
      <c r="H162" s="58"/>
      <c r="I162" s="48">
        <v>10</v>
      </c>
      <c r="J162" s="48">
        <f t="shared" si="87"/>
        <v>6.666666666666667</v>
      </c>
      <c r="K162" s="48">
        <f t="shared" si="88"/>
        <v>8.5</v>
      </c>
      <c r="L162" s="48">
        <f t="shared" si="89"/>
        <v>8.1999999999999993</v>
      </c>
      <c r="M162" s="49">
        <f t="shared" si="90"/>
        <v>15</v>
      </c>
      <c r="N162" s="49">
        <f t="shared" si="91"/>
        <v>22.5</v>
      </c>
      <c r="O162" s="66">
        <f t="shared" si="92"/>
        <v>3.75</v>
      </c>
      <c r="P162" s="50">
        <f t="shared" si="93"/>
        <v>74.616666666666674</v>
      </c>
      <c r="Q162" s="37"/>
      <c r="R162" s="33">
        <f t="shared" si="94"/>
        <v>0</v>
      </c>
    </row>
    <row r="163" spans="1:18" ht="26.5" x14ac:dyDescent="0.35">
      <c r="A163" s="17" t="s">
        <v>463</v>
      </c>
      <c r="B163" s="9" t="s">
        <v>464</v>
      </c>
      <c r="C163" s="27" t="s">
        <v>82</v>
      </c>
      <c r="D163" s="9">
        <v>601694</v>
      </c>
      <c r="E163" s="53" t="s">
        <v>453</v>
      </c>
      <c r="F163" s="52"/>
      <c r="G163" s="52"/>
      <c r="H163" s="52"/>
      <c r="I163" s="48">
        <v>10</v>
      </c>
      <c r="J163" s="48">
        <f t="shared" si="87"/>
        <v>6.666666666666667</v>
      </c>
      <c r="K163" s="48">
        <f t="shared" si="88"/>
        <v>8.5</v>
      </c>
      <c r="L163" s="48">
        <f t="shared" si="89"/>
        <v>8.1999999999999993</v>
      </c>
      <c r="M163" s="49">
        <f t="shared" si="90"/>
        <v>15</v>
      </c>
      <c r="N163" s="49">
        <f t="shared" si="91"/>
        <v>22.5</v>
      </c>
      <c r="O163" s="66">
        <f t="shared" si="92"/>
        <v>3.75</v>
      </c>
      <c r="P163" s="50">
        <f t="shared" si="93"/>
        <v>74.616666666666674</v>
      </c>
      <c r="Q163" s="37"/>
      <c r="R163" s="33">
        <f t="shared" si="94"/>
        <v>0</v>
      </c>
    </row>
    <row r="164" spans="1:18" ht="14.5" x14ac:dyDescent="0.35">
      <c r="A164" s="17" t="s">
        <v>465</v>
      </c>
      <c r="B164" s="9" t="s">
        <v>466</v>
      </c>
      <c r="C164" s="9" t="s">
        <v>62</v>
      </c>
      <c r="D164" s="9">
        <v>5718</v>
      </c>
      <c r="E164" s="53" t="s">
        <v>108</v>
      </c>
      <c r="F164" s="52"/>
      <c r="G164" s="52"/>
      <c r="H164" s="52"/>
      <c r="I164" s="48">
        <v>30</v>
      </c>
      <c r="J164" s="48">
        <f t="shared" si="87"/>
        <v>20</v>
      </c>
      <c r="K164" s="48">
        <f t="shared" si="88"/>
        <v>25.5</v>
      </c>
      <c r="L164" s="48">
        <f t="shared" si="89"/>
        <v>24.599999999999998</v>
      </c>
      <c r="M164" s="49">
        <f t="shared" si="90"/>
        <v>45</v>
      </c>
      <c r="N164" s="49">
        <f t="shared" si="91"/>
        <v>67.5</v>
      </c>
      <c r="O164" s="66">
        <f t="shared" si="92"/>
        <v>11.25</v>
      </c>
      <c r="P164" s="50">
        <f t="shared" si="93"/>
        <v>223.85</v>
      </c>
      <c r="Q164" s="37"/>
      <c r="R164" s="33">
        <f t="shared" si="94"/>
        <v>0</v>
      </c>
    </row>
    <row r="165" spans="1:18" ht="14.5" x14ac:dyDescent="0.35">
      <c r="A165" s="17" t="s">
        <v>467</v>
      </c>
      <c r="B165" s="9" t="s">
        <v>468</v>
      </c>
      <c r="C165" s="9" t="s">
        <v>62</v>
      </c>
      <c r="D165" s="9">
        <v>5722</v>
      </c>
      <c r="E165" s="53" t="s">
        <v>108</v>
      </c>
      <c r="F165" s="52"/>
      <c r="G165" s="52"/>
      <c r="H165" s="52"/>
      <c r="I165" s="48">
        <v>30</v>
      </c>
      <c r="J165" s="48">
        <f t="shared" si="87"/>
        <v>20</v>
      </c>
      <c r="K165" s="48">
        <f t="shared" si="88"/>
        <v>25.5</v>
      </c>
      <c r="L165" s="48">
        <f t="shared" si="89"/>
        <v>24.599999999999998</v>
      </c>
      <c r="M165" s="49">
        <f t="shared" si="90"/>
        <v>45</v>
      </c>
      <c r="N165" s="49">
        <f t="shared" si="91"/>
        <v>67.5</v>
      </c>
      <c r="O165" s="66">
        <f t="shared" si="92"/>
        <v>11.25</v>
      </c>
      <c r="P165" s="50">
        <f t="shared" si="93"/>
        <v>223.85</v>
      </c>
      <c r="Q165" s="37"/>
      <c r="R165" s="33">
        <f t="shared" si="94"/>
        <v>0</v>
      </c>
    </row>
    <row r="166" spans="1:18" ht="14.5" x14ac:dyDescent="0.35">
      <c r="A166" s="17" t="s">
        <v>469</v>
      </c>
      <c r="B166" s="9" t="s">
        <v>470</v>
      </c>
      <c r="C166" s="9" t="s">
        <v>471</v>
      </c>
      <c r="D166" s="9" t="s">
        <v>472</v>
      </c>
      <c r="E166" s="53" t="s">
        <v>453</v>
      </c>
      <c r="F166" s="52"/>
      <c r="G166" s="52"/>
      <c r="H166" s="52"/>
      <c r="I166" s="48">
        <v>10</v>
      </c>
      <c r="J166" s="48">
        <f t="shared" si="87"/>
        <v>6.666666666666667</v>
      </c>
      <c r="K166" s="48">
        <f t="shared" si="88"/>
        <v>8.5</v>
      </c>
      <c r="L166" s="48">
        <f t="shared" si="89"/>
        <v>8.1999999999999993</v>
      </c>
      <c r="M166" s="49">
        <f t="shared" si="90"/>
        <v>15</v>
      </c>
      <c r="N166" s="49">
        <f t="shared" si="91"/>
        <v>22.5</v>
      </c>
      <c r="O166" s="66">
        <f t="shared" si="92"/>
        <v>3.75</v>
      </c>
      <c r="P166" s="50">
        <f t="shared" si="93"/>
        <v>74.616666666666674</v>
      </c>
      <c r="Q166" s="37"/>
      <c r="R166" s="33">
        <f t="shared" si="94"/>
        <v>0</v>
      </c>
    </row>
    <row r="167" spans="1:18" ht="14.5" x14ac:dyDescent="0.35">
      <c r="A167" s="17" t="s">
        <v>473</v>
      </c>
      <c r="B167" s="9" t="s">
        <v>474</v>
      </c>
      <c r="C167" s="9" t="s">
        <v>475</v>
      </c>
      <c r="D167" s="9">
        <v>410556011</v>
      </c>
      <c r="E167" s="53" t="s">
        <v>476</v>
      </c>
      <c r="F167" s="52"/>
      <c r="G167" s="52"/>
      <c r="H167" s="52"/>
      <c r="I167" s="48">
        <v>5</v>
      </c>
      <c r="J167" s="48">
        <f t="shared" si="87"/>
        <v>3.3333333333333335</v>
      </c>
      <c r="K167" s="48">
        <f t="shared" si="88"/>
        <v>4.25</v>
      </c>
      <c r="L167" s="48">
        <f t="shared" si="89"/>
        <v>4.0999999999999996</v>
      </c>
      <c r="M167" s="49">
        <f t="shared" si="90"/>
        <v>7.5</v>
      </c>
      <c r="N167" s="49">
        <f t="shared" si="91"/>
        <v>11.25</v>
      </c>
      <c r="O167" s="66">
        <f t="shared" si="92"/>
        <v>1.875</v>
      </c>
      <c r="P167" s="50">
        <f t="shared" si="93"/>
        <v>37.308333333333337</v>
      </c>
      <c r="Q167" s="37"/>
      <c r="R167" s="33">
        <f t="shared" si="94"/>
        <v>0</v>
      </c>
    </row>
    <row r="168" spans="1:18" ht="14.5" x14ac:dyDescent="0.35">
      <c r="A168" s="17" t="s">
        <v>477</v>
      </c>
      <c r="B168" s="9" t="s">
        <v>478</v>
      </c>
      <c r="C168" s="9" t="s">
        <v>479</v>
      </c>
      <c r="D168" s="9">
        <v>130</v>
      </c>
      <c r="E168" s="53" t="s">
        <v>480</v>
      </c>
      <c r="F168" s="52"/>
      <c r="G168" s="52"/>
      <c r="H168" s="52"/>
      <c r="I168" s="48">
        <v>5</v>
      </c>
      <c r="J168" s="48">
        <f t="shared" si="87"/>
        <v>3.3333333333333335</v>
      </c>
      <c r="K168" s="48">
        <f t="shared" si="88"/>
        <v>4.25</v>
      </c>
      <c r="L168" s="48">
        <f t="shared" si="89"/>
        <v>4.0999999999999996</v>
      </c>
      <c r="M168" s="49">
        <f t="shared" si="90"/>
        <v>7.5</v>
      </c>
      <c r="N168" s="49">
        <f t="shared" si="91"/>
        <v>11.25</v>
      </c>
      <c r="O168" s="66">
        <f t="shared" si="92"/>
        <v>1.875</v>
      </c>
      <c r="P168" s="50">
        <f t="shared" si="93"/>
        <v>37.308333333333337</v>
      </c>
      <c r="Q168" s="37"/>
      <c r="R168" s="33">
        <f t="shared" si="94"/>
        <v>0</v>
      </c>
    </row>
    <row r="169" spans="1:18" ht="14.5" x14ac:dyDescent="0.35">
      <c r="A169" s="17" t="s">
        <v>481</v>
      </c>
      <c r="B169" s="9" t="s">
        <v>482</v>
      </c>
      <c r="C169" s="9" t="s">
        <v>479</v>
      </c>
      <c r="D169" s="9">
        <v>4910</v>
      </c>
      <c r="E169" s="53" t="s">
        <v>453</v>
      </c>
      <c r="F169" s="52"/>
      <c r="G169" s="52"/>
      <c r="H169" s="52"/>
      <c r="I169" s="48">
        <v>10</v>
      </c>
      <c r="J169" s="48">
        <f t="shared" si="87"/>
        <v>6.666666666666667</v>
      </c>
      <c r="K169" s="48">
        <f t="shared" si="88"/>
        <v>8.5</v>
      </c>
      <c r="L169" s="48">
        <f t="shared" si="89"/>
        <v>8.1999999999999993</v>
      </c>
      <c r="M169" s="49">
        <f t="shared" si="90"/>
        <v>15</v>
      </c>
      <c r="N169" s="49">
        <f t="shared" si="91"/>
        <v>22.5</v>
      </c>
      <c r="O169" s="66">
        <f t="shared" si="92"/>
        <v>3.75</v>
      </c>
      <c r="P169" s="50">
        <f t="shared" si="93"/>
        <v>74.616666666666674</v>
      </c>
      <c r="Q169" s="37"/>
      <c r="R169" s="33">
        <f t="shared" si="94"/>
        <v>0</v>
      </c>
    </row>
    <row r="170" spans="1:18" ht="14.5" x14ac:dyDescent="0.35">
      <c r="A170" s="17" t="s">
        <v>483</v>
      </c>
      <c r="B170" s="9" t="s">
        <v>484</v>
      </c>
      <c r="C170" s="9" t="s">
        <v>485</v>
      </c>
      <c r="D170" s="25">
        <v>410530804</v>
      </c>
      <c r="E170" s="53" t="s">
        <v>476</v>
      </c>
      <c r="F170" s="52"/>
      <c r="G170" s="52"/>
      <c r="H170" s="52"/>
      <c r="I170" s="48">
        <v>2</v>
      </c>
      <c r="J170" s="48">
        <f t="shared" si="87"/>
        <v>1.3333333333333333</v>
      </c>
      <c r="K170" s="48">
        <f t="shared" si="88"/>
        <v>1.7</v>
      </c>
      <c r="L170" s="48">
        <f t="shared" si="89"/>
        <v>1.64</v>
      </c>
      <c r="M170" s="49">
        <f t="shared" si="90"/>
        <v>3</v>
      </c>
      <c r="N170" s="49">
        <f t="shared" si="91"/>
        <v>4.5</v>
      </c>
      <c r="O170" s="66">
        <f t="shared" si="92"/>
        <v>0.75</v>
      </c>
      <c r="P170" s="50">
        <f t="shared" si="93"/>
        <v>14.923333333333332</v>
      </c>
      <c r="Q170" s="37"/>
      <c r="R170" s="33">
        <f t="shared" si="94"/>
        <v>0</v>
      </c>
    </row>
    <row r="171" spans="1:18" ht="14.5" x14ac:dyDescent="0.35">
      <c r="A171" s="17" t="s">
        <v>486</v>
      </c>
      <c r="B171" s="9" t="s">
        <v>487</v>
      </c>
      <c r="C171" s="9" t="s">
        <v>488</v>
      </c>
      <c r="D171" s="9">
        <v>19212</v>
      </c>
      <c r="E171" s="53" t="s">
        <v>41</v>
      </c>
      <c r="F171" s="52"/>
      <c r="G171" s="52"/>
      <c r="H171" s="52"/>
      <c r="I171" s="48">
        <v>40</v>
      </c>
      <c r="J171" s="48">
        <f t="shared" si="87"/>
        <v>26.666666666666668</v>
      </c>
      <c r="K171" s="48">
        <f t="shared" si="88"/>
        <v>34</v>
      </c>
      <c r="L171" s="48">
        <f t="shared" si="89"/>
        <v>32.799999999999997</v>
      </c>
      <c r="M171" s="49">
        <f t="shared" si="90"/>
        <v>60</v>
      </c>
      <c r="N171" s="49">
        <f t="shared" si="91"/>
        <v>90</v>
      </c>
      <c r="O171" s="66">
        <f t="shared" si="92"/>
        <v>15</v>
      </c>
      <c r="P171" s="50">
        <f t="shared" si="93"/>
        <v>298.4666666666667</v>
      </c>
      <c r="Q171" s="37"/>
      <c r="R171" s="33">
        <f t="shared" si="94"/>
        <v>0</v>
      </c>
    </row>
    <row r="172" spans="1:18" ht="14.5" x14ac:dyDescent="0.35">
      <c r="A172" s="17" t="s">
        <v>489</v>
      </c>
      <c r="B172" s="9" t="s">
        <v>490</v>
      </c>
      <c r="C172" s="9" t="s">
        <v>491</v>
      </c>
      <c r="D172" s="9" t="s">
        <v>492</v>
      </c>
      <c r="E172" s="53" t="s">
        <v>453</v>
      </c>
      <c r="F172" s="52"/>
      <c r="G172" s="52"/>
      <c r="H172" s="52"/>
      <c r="I172" s="48">
        <v>3</v>
      </c>
      <c r="J172" s="48">
        <f t="shared" si="87"/>
        <v>2</v>
      </c>
      <c r="K172" s="48">
        <f t="shared" si="88"/>
        <v>2.5499999999999998</v>
      </c>
      <c r="L172" s="48">
        <f t="shared" si="89"/>
        <v>2.46</v>
      </c>
      <c r="M172" s="49">
        <f t="shared" si="90"/>
        <v>4.5</v>
      </c>
      <c r="N172" s="49">
        <f t="shared" si="91"/>
        <v>6.75</v>
      </c>
      <c r="O172" s="66">
        <f t="shared" si="92"/>
        <v>1.125</v>
      </c>
      <c r="P172" s="50">
        <f t="shared" si="93"/>
        <v>22.384999999999998</v>
      </c>
      <c r="Q172" s="37"/>
      <c r="R172" s="33">
        <f t="shared" si="94"/>
        <v>0</v>
      </c>
    </row>
    <row r="173" spans="1:18" ht="26.5" x14ac:dyDescent="0.35">
      <c r="A173" s="17" t="s">
        <v>493</v>
      </c>
      <c r="B173" s="7" t="s">
        <v>494</v>
      </c>
      <c r="C173" s="27" t="s">
        <v>82</v>
      </c>
      <c r="D173" s="7">
        <v>11003276</v>
      </c>
      <c r="E173" s="52" t="s">
        <v>495</v>
      </c>
      <c r="F173" s="52"/>
      <c r="G173" s="52"/>
      <c r="H173" s="52"/>
      <c r="I173" s="48">
        <v>5</v>
      </c>
      <c r="J173" s="48">
        <f t="shared" si="87"/>
        <v>3.3333333333333335</v>
      </c>
      <c r="K173" s="48">
        <f t="shared" si="88"/>
        <v>4.25</v>
      </c>
      <c r="L173" s="48">
        <f t="shared" si="89"/>
        <v>4.0999999999999996</v>
      </c>
      <c r="M173" s="49">
        <f t="shared" si="90"/>
        <v>7.5</v>
      </c>
      <c r="N173" s="49">
        <f t="shared" si="91"/>
        <v>11.25</v>
      </c>
      <c r="O173" s="66">
        <f t="shared" si="92"/>
        <v>1.875</v>
      </c>
      <c r="P173" s="50">
        <f t="shared" si="93"/>
        <v>37.308333333333337</v>
      </c>
      <c r="Q173" s="37"/>
      <c r="R173" s="33">
        <f t="shared" si="94"/>
        <v>0</v>
      </c>
    </row>
    <row r="174" spans="1:18" ht="26.5" x14ac:dyDescent="0.35">
      <c r="A174" s="17" t="s">
        <v>496</v>
      </c>
      <c r="B174" s="9" t="s">
        <v>497</v>
      </c>
      <c r="C174" s="9" t="s">
        <v>82</v>
      </c>
      <c r="D174" s="25" t="s">
        <v>498</v>
      </c>
      <c r="E174" s="53" t="s">
        <v>495</v>
      </c>
      <c r="F174" s="52"/>
      <c r="G174" s="52"/>
      <c r="H174" s="52"/>
      <c r="I174" s="48">
        <v>5</v>
      </c>
      <c r="J174" s="48">
        <f t="shared" si="87"/>
        <v>3.3333333333333335</v>
      </c>
      <c r="K174" s="48">
        <f t="shared" si="88"/>
        <v>4.25</v>
      </c>
      <c r="L174" s="48">
        <f t="shared" si="89"/>
        <v>4.0999999999999996</v>
      </c>
      <c r="M174" s="49">
        <f t="shared" si="90"/>
        <v>7.5</v>
      </c>
      <c r="N174" s="49">
        <f t="shared" si="91"/>
        <v>11.25</v>
      </c>
      <c r="O174" s="66">
        <f t="shared" si="92"/>
        <v>1.875</v>
      </c>
      <c r="P174" s="50">
        <f t="shared" si="93"/>
        <v>37.308333333333337</v>
      </c>
      <c r="Q174" s="37"/>
      <c r="R174" s="33">
        <f t="shared" si="94"/>
        <v>0</v>
      </c>
    </row>
    <row r="175" spans="1:18" ht="14.5" x14ac:dyDescent="0.35">
      <c r="A175" s="17" t="s">
        <v>499</v>
      </c>
      <c r="B175" s="9" t="s">
        <v>500</v>
      </c>
      <c r="C175" s="25" t="s">
        <v>501</v>
      </c>
      <c r="D175" s="25" t="s">
        <v>502</v>
      </c>
      <c r="E175" s="53" t="s">
        <v>453</v>
      </c>
      <c r="F175" s="52"/>
      <c r="G175" s="52"/>
      <c r="H175" s="52"/>
      <c r="I175" s="48">
        <v>10</v>
      </c>
      <c r="J175" s="48">
        <f t="shared" si="87"/>
        <v>6.666666666666667</v>
      </c>
      <c r="K175" s="48">
        <f t="shared" si="88"/>
        <v>8.5</v>
      </c>
      <c r="L175" s="48">
        <f t="shared" si="89"/>
        <v>8.1999999999999993</v>
      </c>
      <c r="M175" s="49">
        <f t="shared" si="90"/>
        <v>15</v>
      </c>
      <c r="N175" s="49">
        <f t="shared" si="91"/>
        <v>22.5</v>
      </c>
      <c r="O175" s="66">
        <f t="shared" si="92"/>
        <v>3.75</v>
      </c>
      <c r="P175" s="50">
        <f t="shared" si="93"/>
        <v>74.616666666666674</v>
      </c>
      <c r="Q175" s="37"/>
      <c r="R175" s="33">
        <f t="shared" si="94"/>
        <v>0</v>
      </c>
    </row>
    <row r="176" spans="1:18" ht="14.5" x14ac:dyDescent="0.35">
      <c r="A176" s="17" t="s">
        <v>503</v>
      </c>
      <c r="B176" s="9" t="s">
        <v>504</v>
      </c>
      <c r="C176" s="25" t="s">
        <v>501</v>
      </c>
      <c r="D176" s="25" t="s">
        <v>505</v>
      </c>
      <c r="E176" s="53" t="s">
        <v>453</v>
      </c>
      <c r="F176" s="52"/>
      <c r="G176" s="52"/>
      <c r="H176" s="52"/>
      <c r="I176" s="48">
        <v>5</v>
      </c>
      <c r="J176" s="48">
        <f t="shared" si="87"/>
        <v>3.3333333333333335</v>
      </c>
      <c r="K176" s="48">
        <f t="shared" si="88"/>
        <v>4.25</v>
      </c>
      <c r="L176" s="48">
        <f t="shared" si="89"/>
        <v>4.0999999999999996</v>
      </c>
      <c r="M176" s="49">
        <f t="shared" si="90"/>
        <v>7.5</v>
      </c>
      <c r="N176" s="49">
        <f t="shared" si="91"/>
        <v>11.25</v>
      </c>
      <c r="O176" s="66">
        <f t="shared" si="92"/>
        <v>1.875</v>
      </c>
      <c r="P176" s="50">
        <f t="shared" si="93"/>
        <v>37.308333333333337</v>
      </c>
      <c r="Q176" s="37"/>
      <c r="R176" s="33">
        <f t="shared" si="94"/>
        <v>0</v>
      </c>
    </row>
    <row r="177" spans="1:34" ht="14.5" x14ac:dyDescent="0.35">
      <c r="A177" s="17" t="s">
        <v>506</v>
      </c>
      <c r="B177" s="9" t="s">
        <v>507</v>
      </c>
      <c r="C177" s="25" t="s">
        <v>177</v>
      </c>
      <c r="D177" s="25" t="s">
        <v>508</v>
      </c>
      <c r="E177" s="53" t="s">
        <v>156</v>
      </c>
      <c r="F177" s="52"/>
      <c r="G177" s="52"/>
      <c r="H177" s="52"/>
      <c r="I177" s="48">
        <v>5</v>
      </c>
      <c r="J177" s="48">
        <f t="shared" si="87"/>
        <v>3.3333333333333335</v>
      </c>
      <c r="K177" s="48">
        <f t="shared" si="88"/>
        <v>4.25</v>
      </c>
      <c r="L177" s="48">
        <f t="shared" si="89"/>
        <v>4.0999999999999996</v>
      </c>
      <c r="M177" s="49">
        <f t="shared" si="90"/>
        <v>7.5</v>
      </c>
      <c r="N177" s="49">
        <f t="shared" si="91"/>
        <v>11.25</v>
      </c>
      <c r="O177" s="66">
        <f t="shared" si="92"/>
        <v>1.875</v>
      </c>
      <c r="P177" s="50">
        <f t="shared" si="93"/>
        <v>37.308333333333337</v>
      </c>
      <c r="Q177" s="37"/>
      <c r="R177" s="33">
        <f t="shared" si="94"/>
        <v>0</v>
      </c>
    </row>
    <row r="178" spans="1:34" ht="26.5" x14ac:dyDescent="0.35">
      <c r="A178" s="17" t="s">
        <v>509</v>
      </c>
      <c r="B178" s="9" t="s">
        <v>510</v>
      </c>
      <c r="C178" s="25" t="s">
        <v>82</v>
      </c>
      <c r="D178" s="25">
        <v>70150</v>
      </c>
      <c r="E178" s="53" t="s">
        <v>26</v>
      </c>
      <c r="F178" s="52"/>
      <c r="G178" s="52"/>
      <c r="H178" s="52"/>
      <c r="I178" s="48">
        <v>5</v>
      </c>
      <c r="J178" s="48">
        <f t="shared" si="87"/>
        <v>3.3333333333333335</v>
      </c>
      <c r="K178" s="48">
        <f t="shared" si="88"/>
        <v>4.25</v>
      </c>
      <c r="L178" s="48">
        <f t="shared" si="89"/>
        <v>4.0999999999999996</v>
      </c>
      <c r="M178" s="49">
        <f t="shared" si="90"/>
        <v>7.5</v>
      </c>
      <c r="N178" s="49">
        <f t="shared" si="91"/>
        <v>11.25</v>
      </c>
      <c r="O178" s="66">
        <f t="shared" si="92"/>
        <v>1.875</v>
      </c>
      <c r="P178" s="50">
        <f t="shared" si="93"/>
        <v>37.308333333333337</v>
      </c>
      <c r="Q178" s="37"/>
      <c r="R178" s="33">
        <f t="shared" si="94"/>
        <v>0</v>
      </c>
    </row>
    <row r="179" spans="1:34" ht="14.5" x14ac:dyDescent="0.35">
      <c r="A179" s="17" t="s">
        <v>511</v>
      </c>
      <c r="B179" s="9" t="s">
        <v>512</v>
      </c>
      <c r="C179" s="25" t="s">
        <v>513</v>
      </c>
      <c r="D179" s="25">
        <v>9073</v>
      </c>
      <c r="E179" s="53" t="s">
        <v>514</v>
      </c>
      <c r="F179" s="52"/>
      <c r="G179" s="52"/>
      <c r="H179" s="52"/>
      <c r="I179" s="48">
        <v>5</v>
      </c>
      <c r="J179" s="48">
        <f t="shared" si="87"/>
        <v>3.3333333333333335</v>
      </c>
      <c r="K179" s="48">
        <f t="shared" si="88"/>
        <v>4.25</v>
      </c>
      <c r="L179" s="48">
        <f t="shared" si="89"/>
        <v>4.0999999999999996</v>
      </c>
      <c r="M179" s="49">
        <f t="shared" si="90"/>
        <v>7.5</v>
      </c>
      <c r="N179" s="49">
        <f t="shared" si="91"/>
        <v>11.25</v>
      </c>
      <c r="O179" s="66">
        <f t="shared" si="92"/>
        <v>1.875</v>
      </c>
      <c r="P179" s="50">
        <f t="shared" si="93"/>
        <v>37.308333333333337</v>
      </c>
      <c r="Q179" s="37"/>
      <c r="R179" s="33">
        <f t="shared" si="94"/>
        <v>0</v>
      </c>
    </row>
    <row r="180" spans="1:34" ht="14.5" x14ac:dyDescent="0.35">
      <c r="A180" s="17" t="s">
        <v>515</v>
      </c>
      <c r="B180" s="9" t="s">
        <v>516</v>
      </c>
      <c r="C180" s="9" t="s">
        <v>517</v>
      </c>
      <c r="D180" s="25">
        <v>418193800</v>
      </c>
      <c r="E180" s="53" t="s">
        <v>518</v>
      </c>
      <c r="F180" s="52"/>
      <c r="G180" s="52"/>
      <c r="H180" s="52"/>
      <c r="I180" s="48">
        <v>5</v>
      </c>
      <c r="J180" s="48">
        <f t="shared" si="87"/>
        <v>3.3333333333333335</v>
      </c>
      <c r="K180" s="48">
        <f t="shared" si="88"/>
        <v>4.25</v>
      </c>
      <c r="L180" s="48">
        <f t="shared" si="89"/>
        <v>4.0999999999999996</v>
      </c>
      <c r="M180" s="49">
        <f t="shared" si="90"/>
        <v>7.5</v>
      </c>
      <c r="N180" s="49">
        <f t="shared" si="91"/>
        <v>11.25</v>
      </c>
      <c r="O180" s="66">
        <f t="shared" si="92"/>
        <v>1.875</v>
      </c>
      <c r="P180" s="50">
        <f t="shared" si="93"/>
        <v>37.308333333333337</v>
      </c>
      <c r="Q180" s="37"/>
      <c r="R180" s="33">
        <f t="shared" si="94"/>
        <v>0</v>
      </c>
      <c r="S180" s="46">
        <f>SUM(R161:R180)</f>
        <v>0</v>
      </c>
    </row>
    <row r="181" spans="1:34" ht="14.5" x14ac:dyDescent="0.35">
      <c r="A181" s="18"/>
      <c r="B181" s="3"/>
      <c r="C181" s="3"/>
      <c r="D181" s="3"/>
      <c r="E181" s="55"/>
      <c r="F181" s="55"/>
      <c r="G181" s="55"/>
      <c r="H181" s="55"/>
      <c r="I181" s="11"/>
      <c r="J181" s="11"/>
      <c r="K181" s="11"/>
      <c r="L181" s="11"/>
      <c r="M181" s="11"/>
      <c r="N181" s="11"/>
      <c r="O181" s="11"/>
      <c r="P181" s="11"/>
      <c r="Q181" s="34"/>
      <c r="R181" s="34"/>
      <c r="S181" s="4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21" x14ac:dyDescent="0.5">
      <c r="A182" s="114" t="s">
        <v>519</v>
      </c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6"/>
      <c r="S182" s="43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4.5" x14ac:dyDescent="0.35">
      <c r="A183" s="16" t="s">
        <v>520</v>
      </c>
      <c r="B183" s="7" t="s">
        <v>521</v>
      </c>
      <c r="C183" s="25" t="s">
        <v>501</v>
      </c>
      <c r="D183" s="27" t="s">
        <v>522</v>
      </c>
      <c r="E183" s="52" t="s">
        <v>523</v>
      </c>
      <c r="F183" s="52"/>
      <c r="G183" s="52"/>
      <c r="H183" s="52"/>
      <c r="I183" s="48">
        <v>200</v>
      </c>
      <c r="J183" s="48">
        <f t="shared" ref="J183:J191" si="95">I183/3*2</f>
        <v>133.33333333333334</v>
      </c>
      <c r="K183" s="48">
        <f t="shared" ref="K183:K191" si="96">I183*0.85</f>
        <v>170</v>
      </c>
      <c r="L183" s="48">
        <f t="shared" ref="L183:L191" si="97">I183*0.82</f>
        <v>164</v>
      </c>
      <c r="M183" s="49">
        <f t="shared" ref="M183:M191" si="98">O183*4</f>
        <v>300</v>
      </c>
      <c r="N183" s="49">
        <f t="shared" ref="N183:N191" si="99">O183*6</f>
        <v>450</v>
      </c>
      <c r="O183" s="66">
        <f t="shared" ref="O183:O191" si="100">I183*0.375</f>
        <v>75</v>
      </c>
      <c r="P183" s="50">
        <f t="shared" ref="P183:P191" si="101">SUM(I183:O183)</f>
        <v>1492.3333333333335</v>
      </c>
      <c r="Q183" s="37"/>
      <c r="R183" s="33">
        <f t="shared" ref="R183:R191" si="102">P183*Q183</f>
        <v>0</v>
      </c>
    </row>
    <row r="184" spans="1:34" ht="14.5" x14ac:dyDescent="0.35">
      <c r="A184" s="16" t="s">
        <v>524</v>
      </c>
      <c r="B184" s="9" t="s">
        <v>525</v>
      </c>
      <c r="C184" s="25" t="s">
        <v>501</v>
      </c>
      <c r="D184" s="27" t="s">
        <v>526</v>
      </c>
      <c r="E184" s="52" t="s">
        <v>527</v>
      </c>
      <c r="F184" s="52"/>
      <c r="G184" s="52"/>
      <c r="H184" s="52"/>
      <c r="I184" s="48">
        <v>200</v>
      </c>
      <c r="J184" s="48">
        <f t="shared" si="95"/>
        <v>133.33333333333334</v>
      </c>
      <c r="K184" s="48">
        <f t="shared" si="96"/>
        <v>170</v>
      </c>
      <c r="L184" s="48">
        <f t="shared" si="97"/>
        <v>164</v>
      </c>
      <c r="M184" s="49">
        <f t="shared" si="98"/>
        <v>300</v>
      </c>
      <c r="N184" s="49">
        <f t="shared" si="99"/>
        <v>450</v>
      </c>
      <c r="O184" s="66">
        <f t="shared" si="100"/>
        <v>75</v>
      </c>
      <c r="P184" s="50">
        <f t="shared" si="101"/>
        <v>1492.3333333333335</v>
      </c>
      <c r="Q184" s="37"/>
      <c r="R184" s="33">
        <f t="shared" si="102"/>
        <v>0</v>
      </c>
    </row>
    <row r="185" spans="1:34" ht="14.5" x14ac:dyDescent="0.35">
      <c r="A185" s="16" t="s">
        <v>528</v>
      </c>
      <c r="B185" s="9" t="s">
        <v>529</v>
      </c>
      <c r="C185" s="25" t="s">
        <v>530</v>
      </c>
      <c r="D185" s="27" t="s">
        <v>531</v>
      </c>
      <c r="E185" s="52" t="s">
        <v>527</v>
      </c>
      <c r="F185" s="52"/>
      <c r="G185" s="52"/>
      <c r="H185" s="52"/>
      <c r="I185" s="48">
        <v>200</v>
      </c>
      <c r="J185" s="48">
        <f t="shared" si="95"/>
        <v>133.33333333333334</v>
      </c>
      <c r="K185" s="48">
        <f t="shared" si="96"/>
        <v>170</v>
      </c>
      <c r="L185" s="48">
        <f t="shared" si="97"/>
        <v>164</v>
      </c>
      <c r="M185" s="49">
        <f t="shared" si="98"/>
        <v>300</v>
      </c>
      <c r="N185" s="49">
        <f t="shared" si="99"/>
        <v>450</v>
      </c>
      <c r="O185" s="66">
        <f t="shared" si="100"/>
        <v>75</v>
      </c>
      <c r="P185" s="50">
        <f t="shared" si="101"/>
        <v>1492.3333333333335</v>
      </c>
      <c r="Q185" s="37"/>
      <c r="R185" s="33">
        <f t="shared" si="102"/>
        <v>0</v>
      </c>
    </row>
    <row r="186" spans="1:34" ht="26.5" x14ac:dyDescent="0.35">
      <c r="A186" s="16" t="s">
        <v>532</v>
      </c>
      <c r="B186" s="9" t="s">
        <v>533</v>
      </c>
      <c r="C186" s="27" t="s">
        <v>534</v>
      </c>
      <c r="D186" s="25">
        <v>5150008202</v>
      </c>
      <c r="E186" s="53" t="s">
        <v>535</v>
      </c>
      <c r="F186" s="52"/>
      <c r="G186" s="52"/>
      <c r="H186" s="52"/>
      <c r="I186" s="48">
        <v>10</v>
      </c>
      <c r="J186" s="48">
        <f t="shared" si="95"/>
        <v>6.666666666666667</v>
      </c>
      <c r="K186" s="48">
        <f t="shared" si="96"/>
        <v>8.5</v>
      </c>
      <c r="L186" s="48">
        <f t="shared" si="97"/>
        <v>8.1999999999999993</v>
      </c>
      <c r="M186" s="49">
        <f t="shared" si="98"/>
        <v>15</v>
      </c>
      <c r="N186" s="49">
        <f t="shared" si="99"/>
        <v>22.5</v>
      </c>
      <c r="O186" s="66">
        <f t="shared" si="100"/>
        <v>3.75</v>
      </c>
      <c r="P186" s="50">
        <f t="shared" si="101"/>
        <v>74.616666666666674</v>
      </c>
      <c r="Q186" s="37"/>
      <c r="R186" s="33">
        <f t="shared" si="102"/>
        <v>0</v>
      </c>
    </row>
    <row r="187" spans="1:34" ht="14.5" x14ac:dyDescent="0.35">
      <c r="A187" s="16" t="s">
        <v>536</v>
      </c>
      <c r="B187" s="9" t="s">
        <v>537</v>
      </c>
      <c r="C187" s="25" t="s">
        <v>177</v>
      </c>
      <c r="D187" s="25" t="s">
        <v>538</v>
      </c>
      <c r="E187" s="53" t="s">
        <v>539</v>
      </c>
      <c r="F187" s="52"/>
      <c r="G187" s="52"/>
      <c r="H187" s="52"/>
      <c r="I187" s="48">
        <v>10</v>
      </c>
      <c r="J187" s="48">
        <f t="shared" si="95"/>
        <v>6.666666666666667</v>
      </c>
      <c r="K187" s="48">
        <f t="shared" si="96"/>
        <v>8.5</v>
      </c>
      <c r="L187" s="48">
        <f t="shared" si="97"/>
        <v>8.1999999999999993</v>
      </c>
      <c r="M187" s="49">
        <f t="shared" si="98"/>
        <v>15</v>
      </c>
      <c r="N187" s="49">
        <f t="shared" si="99"/>
        <v>22.5</v>
      </c>
      <c r="O187" s="66">
        <f t="shared" si="100"/>
        <v>3.75</v>
      </c>
      <c r="P187" s="50">
        <f t="shared" si="101"/>
        <v>74.616666666666674</v>
      </c>
      <c r="Q187" s="37"/>
      <c r="R187" s="33">
        <f t="shared" si="102"/>
        <v>0</v>
      </c>
    </row>
    <row r="188" spans="1:34" ht="26.5" x14ac:dyDescent="0.35">
      <c r="A188" s="16" t="s">
        <v>540</v>
      </c>
      <c r="B188" s="9" t="s">
        <v>541</v>
      </c>
      <c r="C188" s="25" t="s">
        <v>82</v>
      </c>
      <c r="D188" s="71">
        <v>716037215705</v>
      </c>
      <c r="E188" s="53" t="s">
        <v>542</v>
      </c>
      <c r="F188" s="52"/>
      <c r="G188" s="52"/>
      <c r="H188" s="52"/>
      <c r="I188" s="48">
        <v>5</v>
      </c>
      <c r="J188" s="48">
        <f t="shared" si="95"/>
        <v>3.3333333333333335</v>
      </c>
      <c r="K188" s="48">
        <f t="shared" si="96"/>
        <v>4.25</v>
      </c>
      <c r="L188" s="48">
        <f t="shared" si="97"/>
        <v>4.0999999999999996</v>
      </c>
      <c r="M188" s="49">
        <f t="shared" si="98"/>
        <v>7.5</v>
      </c>
      <c r="N188" s="49">
        <f t="shared" si="99"/>
        <v>11.25</v>
      </c>
      <c r="O188" s="66">
        <f t="shared" si="100"/>
        <v>1.875</v>
      </c>
      <c r="P188" s="50">
        <f t="shared" si="101"/>
        <v>37.308333333333337</v>
      </c>
      <c r="Q188" s="37"/>
      <c r="R188" s="33">
        <f t="shared" si="102"/>
        <v>0</v>
      </c>
    </row>
    <row r="189" spans="1:34" ht="26.5" x14ac:dyDescent="0.35">
      <c r="A189" s="16" t="s">
        <v>543</v>
      </c>
      <c r="B189" s="9" t="s">
        <v>544</v>
      </c>
      <c r="C189" s="25" t="s">
        <v>82</v>
      </c>
      <c r="D189" s="71">
        <v>10013000530504</v>
      </c>
      <c r="E189" s="53" t="s">
        <v>545</v>
      </c>
      <c r="F189" s="52"/>
      <c r="G189" s="52"/>
      <c r="H189" s="52"/>
      <c r="I189" s="48">
        <v>5</v>
      </c>
      <c r="J189" s="48">
        <f t="shared" si="95"/>
        <v>3.3333333333333335</v>
      </c>
      <c r="K189" s="48">
        <f t="shared" si="96"/>
        <v>4.25</v>
      </c>
      <c r="L189" s="48">
        <f t="shared" si="97"/>
        <v>4.0999999999999996</v>
      </c>
      <c r="M189" s="49">
        <f t="shared" si="98"/>
        <v>7.5</v>
      </c>
      <c r="N189" s="49">
        <f t="shared" si="99"/>
        <v>11.25</v>
      </c>
      <c r="O189" s="66">
        <f t="shared" si="100"/>
        <v>1.875</v>
      </c>
      <c r="P189" s="50">
        <f t="shared" si="101"/>
        <v>37.308333333333337</v>
      </c>
      <c r="Q189" s="37"/>
      <c r="R189" s="33">
        <f t="shared" si="102"/>
        <v>0</v>
      </c>
    </row>
    <row r="190" spans="1:34" ht="14.5" x14ac:dyDescent="0.35">
      <c r="A190" s="16" t="s">
        <v>546</v>
      </c>
      <c r="B190" s="9" t="s">
        <v>547</v>
      </c>
      <c r="C190" s="27" t="s">
        <v>548</v>
      </c>
      <c r="D190" s="71">
        <v>85405</v>
      </c>
      <c r="E190" s="53" t="s">
        <v>549</v>
      </c>
      <c r="F190" s="52"/>
      <c r="G190" s="52"/>
      <c r="H190" s="52"/>
      <c r="I190" s="48">
        <v>5</v>
      </c>
      <c r="J190" s="48">
        <f t="shared" si="95"/>
        <v>3.3333333333333335</v>
      </c>
      <c r="K190" s="48">
        <f t="shared" si="96"/>
        <v>4.25</v>
      </c>
      <c r="L190" s="48">
        <f t="shared" si="97"/>
        <v>4.0999999999999996</v>
      </c>
      <c r="M190" s="49">
        <f t="shared" si="98"/>
        <v>7.5</v>
      </c>
      <c r="N190" s="49">
        <f t="shared" si="99"/>
        <v>11.25</v>
      </c>
      <c r="O190" s="66">
        <f t="shared" si="100"/>
        <v>1.875</v>
      </c>
      <c r="P190" s="50">
        <f t="shared" si="101"/>
        <v>37.308333333333337</v>
      </c>
      <c r="Q190" s="37"/>
      <c r="R190" s="33">
        <f t="shared" si="102"/>
        <v>0</v>
      </c>
    </row>
    <row r="191" spans="1:34" ht="26.5" x14ac:dyDescent="0.35">
      <c r="A191" s="16" t="s">
        <v>550</v>
      </c>
      <c r="B191" s="9" t="s">
        <v>551</v>
      </c>
      <c r="C191" s="27" t="s">
        <v>534</v>
      </c>
      <c r="D191" s="9">
        <v>5150060504</v>
      </c>
      <c r="E191" s="53" t="s">
        <v>552</v>
      </c>
      <c r="F191" s="52"/>
      <c r="G191" s="52"/>
      <c r="H191" s="52"/>
      <c r="I191" s="48">
        <v>300</v>
      </c>
      <c r="J191" s="48">
        <f t="shared" si="95"/>
        <v>200</v>
      </c>
      <c r="K191" s="48">
        <f t="shared" si="96"/>
        <v>255</v>
      </c>
      <c r="L191" s="48">
        <f t="shared" si="97"/>
        <v>245.99999999999997</v>
      </c>
      <c r="M191" s="49">
        <f t="shared" si="98"/>
        <v>450</v>
      </c>
      <c r="N191" s="49">
        <f t="shared" si="99"/>
        <v>675</v>
      </c>
      <c r="O191" s="66">
        <f t="shared" si="100"/>
        <v>112.5</v>
      </c>
      <c r="P191" s="50">
        <f t="shared" si="101"/>
        <v>2238.5</v>
      </c>
      <c r="Q191" s="37"/>
      <c r="R191" s="33">
        <f t="shared" si="102"/>
        <v>0</v>
      </c>
      <c r="S191" s="46">
        <f>SUM(R183:R191)</f>
        <v>0</v>
      </c>
    </row>
    <row r="192" spans="1:34" ht="14.5" x14ac:dyDescent="0.35">
      <c r="A192" s="16"/>
      <c r="B192" s="9"/>
      <c r="C192" s="27"/>
      <c r="D192" s="9"/>
      <c r="E192" s="53"/>
      <c r="F192" s="52"/>
      <c r="G192" s="52"/>
      <c r="H192" s="52"/>
      <c r="I192" s="48"/>
      <c r="J192" s="48"/>
      <c r="K192" s="48"/>
      <c r="L192" s="48"/>
      <c r="M192" s="74"/>
      <c r="N192" s="74"/>
      <c r="O192" s="66"/>
      <c r="P192" s="50"/>
      <c r="Q192" s="41"/>
      <c r="R192" s="33"/>
    </row>
    <row r="193" spans="1:34" ht="21" customHeight="1" x14ac:dyDescent="0.5">
      <c r="A193" s="108" t="s">
        <v>553</v>
      </c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10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</row>
    <row r="194" spans="1:34" ht="14.5" x14ac:dyDescent="0.35">
      <c r="A194" s="82">
        <v>1401</v>
      </c>
      <c r="B194" s="83" t="s">
        <v>554</v>
      </c>
      <c r="C194" s="85" t="s">
        <v>555</v>
      </c>
      <c r="D194" s="85"/>
      <c r="E194" s="85" t="s">
        <v>556</v>
      </c>
      <c r="F194" s="85"/>
      <c r="G194" s="85"/>
      <c r="H194" s="85"/>
      <c r="I194" s="83">
        <v>6</v>
      </c>
      <c r="J194" s="84">
        <v>4</v>
      </c>
      <c r="K194" s="84">
        <v>5</v>
      </c>
      <c r="L194" s="84">
        <v>5</v>
      </c>
      <c r="M194" s="85">
        <v>12</v>
      </c>
      <c r="N194" s="85">
        <v>18</v>
      </c>
      <c r="O194" s="85">
        <v>3</v>
      </c>
      <c r="P194" s="50">
        <f t="shared" ref="P194:P200" si="103">SUM(I194:O194)</f>
        <v>53</v>
      </c>
      <c r="Q194" s="37"/>
      <c r="R194" s="33">
        <f t="shared" ref="R194:R200" si="104">P194*Q194</f>
        <v>0</v>
      </c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</row>
    <row r="195" spans="1:34" ht="14.5" x14ac:dyDescent="0.35">
      <c r="A195" s="87">
        <v>1402</v>
      </c>
      <c r="B195" s="89" t="s">
        <v>557</v>
      </c>
      <c r="C195" s="90" t="s">
        <v>558</v>
      </c>
      <c r="D195" s="90"/>
      <c r="E195" s="90" t="s">
        <v>559</v>
      </c>
      <c r="F195" s="90"/>
      <c r="G195" s="90"/>
      <c r="H195" s="90"/>
      <c r="I195" s="89">
        <v>6</v>
      </c>
      <c r="J195" s="84">
        <v>4</v>
      </c>
      <c r="K195" s="84">
        <v>5</v>
      </c>
      <c r="L195" s="84">
        <v>5</v>
      </c>
      <c r="M195" s="90">
        <v>12</v>
      </c>
      <c r="N195" s="90">
        <v>18</v>
      </c>
      <c r="O195" s="90">
        <v>3</v>
      </c>
      <c r="P195" s="50">
        <f t="shared" si="103"/>
        <v>53</v>
      </c>
      <c r="Q195" s="37"/>
      <c r="R195" s="33">
        <f t="shared" si="104"/>
        <v>0</v>
      </c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</row>
    <row r="196" spans="1:34" ht="14.5" x14ac:dyDescent="0.35">
      <c r="A196" s="87">
        <v>1403</v>
      </c>
      <c r="B196" s="89" t="s">
        <v>560</v>
      </c>
      <c r="C196" s="90" t="s">
        <v>558</v>
      </c>
      <c r="D196" s="90"/>
      <c r="E196" s="90" t="s">
        <v>561</v>
      </c>
      <c r="F196" s="90"/>
      <c r="G196" s="90"/>
      <c r="H196" s="90"/>
      <c r="I196" s="89">
        <v>6</v>
      </c>
      <c r="J196" s="84">
        <v>4</v>
      </c>
      <c r="K196" s="84">
        <v>5</v>
      </c>
      <c r="L196" s="84">
        <v>5</v>
      </c>
      <c r="M196" s="90">
        <v>12</v>
      </c>
      <c r="N196" s="90">
        <v>18</v>
      </c>
      <c r="O196" s="90">
        <v>3</v>
      </c>
      <c r="P196" s="50">
        <f t="shared" si="103"/>
        <v>53</v>
      </c>
      <c r="Q196" s="37"/>
      <c r="R196" s="33">
        <f t="shared" si="104"/>
        <v>0</v>
      </c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</row>
    <row r="197" spans="1:34" ht="14.5" x14ac:dyDescent="0.35">
      <c r="A197" s="87">
        <v>1405</v>
      </c>
      <c r="B197" s="89" t="s">
        <v>562</v>
      </c>
      <c r="C197" s="90" t="s">
        <v>558</v>
      </c>
      <c r="D197" s="90"/>
      <c r="E197" s="90" t="s">
        <v>563</v>
      </c>
      <c r="F197" s="90"/>
      <c r="G197" s="90"/>
      <c r="H197" s="90"/>
      <c r="I197" s="89">
        <v>6</v>
      </c>
      <c r="J197" s="84">
        <v>4</v>
      </c>
      <c r="K197" s="84">
        <v>5</v>
      </c>
      <c r="L197" s="84">
        <v>5</v>
      </c>
      <c r="M197" s="90">
        <v>12</v>
      </c>
      <c r="N197" s="90">
        <v>18</v>
      </c>
      <c r="O197" s="90">
        <v>3</v>
      </c>
      <c r="P197" s="50">
        <f t="shared" si="103"/>
        <v>53</v>
      </c>
      <c r="Q197" s="37"/>
      <c r="R197" s="33">
        <f t="shared" si="104"/>
        <v>0</v>
      </c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</row>
    <row r="198" spans="1:34" ht="14.5" x14ac:dyDescent="0.35">
      <c r="A198" s="87">
        <v>1406</v>
      </c>
      <c r="B198" s="89" t="s">
        <v>564</v>
      </c>
      <c r="C198" s="90" t="s">
        <v>558</v>
      </c>
      <c r="D198" s="90"/>
      <c r="E198" s="90" t="s">
        <v>563</v>
      </c>
      <c r="F198" s="90"/>
      <c r="G198" s="90"/>
      <c r="H198" s="90"/>
      <c r="I198" s="89">
        <v>6</v>
      </c>
      <c r="J198" s="84">
        <v>4</v>
      </c>
      <c r="K198" s="84">
        <v>5</v>
      </c>
      <c r="L198" s="84">
        <v>5</v>
      </c>
      <c r="M198" s="90">
        <v>12</v>
      </c>
      <c r="N198" s="90">
        <v>18</v>
      </c>
      <c r="O198" s="90">
        <v>3</v>
      </c>
      <c r="P198" s="50">
        <f t="shared" si="103"/>
        <v>53</v>
      </c>
      <c r="Q198" s="37"/>
      <c r="R198" s="33">
        <f t="shared" si="104"/>
        <v>0</v>
      </c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</row>
    <row r="199" spans="1:34" ht="14.5" x14ac:dyDescent="0.35">
      <c r="A199" s="87">
        <v>1407</v>
      </c>
      <c r="B199" s="89" t="s">
        <v>565</v>
      </c>
      <c r="C199" s="90" t="s">
        <v>558</v>
      </c>
      <c r="D199" s="90"/>
      <c r="E199" s="90" t="s">
        <v>563</v>
      </c>
      <c r="F199" s="90"/>
      <c r="G199" s="90"/>
      <c r="H199" s="90"/>
      <c r="I199" s="89">
        <v>6</v>
      </c>
      <c r="J199" s="84">
        <v>4</v>
      </c>
      <c r="K199" s="84">
        <v>5</v>
      </c>
      <c r="L199" s="84">
        <v>5</v>
      </c>
      <c r="M199" s="90">
        <v>12</v>
      </c>
      <c r="N199" s="90">
        <v>18</v>
      </c>
      <c r="O199" s="90">
        <v>3</v>
      </c>
      <c r="P199" s="50">
        <f t="shared" si="103"/>
        <v>53</v>
      </c>
      <c r="Q199" s="37"/>
      <c r="R199" s="33">
        <f t="shared" si="104"/>
        <v>0</v>
      </c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</row>
    <row r="200" spans="1:34" ht="14.5" x14ac:dyDescent="0.35">
      <c r="A200" s="87">
        <v>1408</v>
      </c>
      <c r="B200" s="77" t="s">
        <v>566</v>
      </c>
      <c r="C200" s="77" t="s">
        <v>558</v>
      </c>
      <c r="D200" s="78" t="s">
        <v>567</v>
      </c>
      <c r="E200" s="92" t="s">
        <v>563</v>
      </c>
      <c r="F200" s="105"/>
      <c r="G200" s="105"/>
      <c r="H200" s="105"/>
      <c r="I200" s="89">
        <v>6</v>
      </c>
      <c r="J200" s="84">
        <v>4</v>
      </c>
      <c r="K200" s="84">
        <v>5</v>
      </c>
      <c r="L200" s="84">
        <v>5</v>
      </c>
      <c r="M200" s="90">
        <v>12</v>
      </c>
      <c r="N200" s="90">
        <v>18</v>
      </c>
      <c r="O200" s="90">
        <v>3</v>
      </c>
      <c r="P200" s="50">
        <f t="shared" si="103"/>
        <v>53</v>
      </c>
      <c r="Q200" s="37"/>
      <c r="R200" s="33">
        <f t="shared" si="104"/>
        <v>0</v>
      </c>
      <c r="S200" s="97">
        <f>SUM(R194:R200)</f>
        <v>0</v>
      </c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</row>
    <row r="201" spans="1:34" ht="14.5" x14ac:dyDescent="0.35">
      <c r="A201" s="93" t="s">
        <v>567</v>
      </c>
      <c r="B201" s="79" t="s">
        <v>567</v>
      </c>
      <c r="C201" s="79" t="s">
        <v>567</v>
      </c>
      <c r="D201" s="80" t="s">
        <v>567</v>
      </c>
      <c r="E201" s="94" t="s">
        <v>567</v>
      </c>
      <c r="F201" s="106"/>
      <c r="G201" s="106"/>
      <c r="H201" s="106"/>
      <c r="I201" s="89" t="s">
        <v>567</v>
      </c>
      <c r="J201" s="90" t="s">
        <v>567</v>
      </c>
      <c r="K201" s="90" t="s">
        <v>567</v>
      </c>
      <c r="L201" s="90" t="s">
        <v>567</v>
      </c>
      <c r="M201" s="90" t="s">
        <v>567</v>
      </c>
      <c r="N201" s="90" t="s">
        <v>567</v>
      </c>
      <c r="O201" s="90" t="s">
        <v>567</v>
      </c>
      <c r="P201" s="95" t="s">
        <v>567</v>
      </c>
      <c r="Q201" s="95"/>
      <c r="R201" s="95" t="s">
        <v>567</v>
      </c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</row>
    <row r="202" spans="1:34" ht="21" customHeight="1" x14ac:dyDescent="0.35">
      <c r="A202" s="111" t="s">
        <v>568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3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</row>
    <row r="203" spans="1:34" ht="14.5" x14ac:dyDescent="0.35">
      <c r="A203" s="82">
        <v>1501</v>
      </c>
      <c r="B203" s="75" t="s">
        <v>569</v>
      </c>
      <c r="C203" s="75" t="s">
        <v>570</v>
      </c>
      <c r="D203" s="76" t="s">
        <v>567</v>
      </c>
      <c r="E203" s="88" t="s">
        <v>571</v>
      </c>
      <c r="F203" s="107"/>
      <c r="G203" s="107"/>
      <c r="H203" s="107"/>
      <c r="I203" s="83">
        <v>10</v>
      </c>
      <c r="J203" s="84">
        <v>7</v>
      </c>
      <c r="K203" s="84">
        <v>9</v>
      </c>
      <c r="L203" s="84">
        <v>8</v>
      </c>
      <c r="M203" s="85">
        <v>36</v>
      </c>
      <c r="N203" s="85">
        <v>54</v>
      </c>
      <c r="O203" s="85">
        <v>9</v>
      </c>
      <c r="P203" s="50">
        <f t="shared" ref="P203:P231" si="105">SUM(I203:O203)</f>
        <v>133</v>
      </c>
      <c r="Q203" s="37"/>
      <c r="R203" s="33">
        <f t="shared" ref="R203:R231" si="106">P203*Q203</f>
        <v>0</v>
      </c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</row>
    <row r="204" spans="1:34" ht="14.5" x14ac:dyDescent="0.35">
      <c r="A204" s="87">
        <v>1502</v>
      </c>
      <c r="B204" s="77" t="s">
        <v>572</v>
      </c>
      <c r="C204" s="77" t="s">
        <v>573</v>
      </c>
      <c r="D204" s="78" t="s">
        <v>567</v>
      </c>
      <c r="E204" s="92" t="s">
        <v>574</v>
      </c>
      <c r="F204" s="105"/>
      <c r="G204" s="105"/>
      <c r="H204" s="105"/>
      <c r="I204" s="89">
        <v>400</v>
      </c>
      <c r="J204" s="84">
        <v>267</v>
      </c>
      <c r="K204" s="84">
        <v>340</v>
      </c>
      <c r="L204" s="84">
        <v>328</v>
      </c>
      <c r="M204" s="90">
        <v>720</v>
      </c>
      <c r="N204" s="90">
        <v>1080</v>
      </c>
      <c r="O204" s="90">
        <v>180</v>
      </c>
      <c r="P204" s="50">
        <f t="shared" si="105"/>
        <v>3315</v>
      </c>
      <c r="Q204" s="37"/>
      <c r="R204" s="33">
        <f t="shared" si="106"/>
        <v>0</v>
      </c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</row>
    <row r="205" spans="1:34" ht="14.5" x14ac:dyDescent="0.35">
      <c r="A205" s="87">
        <v>1503</v>
      </c>
      <c r="B205" s="75" t="s">
        <v>575</v>
      </c>
      <c r="C205" s="75" t="s">
        <v>576</v>
      </c>
      <c r="D205" s="76" t="s">
        <v>567</v>
      </c>
      <c r="E205" s="88" t="s">
        <v>577</v>
      </c>
      <c r="F205" s="107"/>
      <c r="G205" s="107"/>
      <c r="H205" s="107"/>
      <c r="I205" s="89">
        <v>80</v>
      </c>
      <c r="J205" s="84">
        <v>53</v>
      </c>
      <c r="K205" s="84">
        <v>68</v>
      </c>
      <c r="L205" s="84">
        <v>66</v>
      </c>
      <c r="M205" s="90">
        <v>108</v>
      </c>
      <c r="N205" s="90">
        <v>162</v>
      </c>
      <c r="O205" s="90">
        <v>27</v>
      </c>
      <c r="P205" s="50">
        <f t="shared" si="105"/>
        <v>564</v>
      </c>
      <c r="Q205" s="37"/>
      <c r="R205" s="33">
        <f t="shared" si="106"/>
        <v>0</v>
      </c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</row>
    <row r="206" spans="1:34" ht="14.5" x14ac:dyDescent="0.35">
      <c r="A206" s="87">
        <v>1504</v>
      </c>
      <c r="B206" s="75" t="s">
        <v>578</v>
      </c>
      <c r="C206" s="75" t="s">
        <v>576</v>
      </c>
      <c r="D206" s="76" t="s">
        <v>567</v>
      </c>
      <c r="E206" s="88" t="s">
        <v>577</v>
      </c>
      <c r="F206" s="107"/>
      <c r="G206" s="107"/>
      <c r="H206" s="107"/>
      <c r="I206" s="89">
        <v>80</v>
      </c>
      <c r="J206" s="84">
        <v>53</v>
      </c>
      <c r="K206" s="84">
        <v>68</v>
      </c>
      <c r="L206" s="84">
        <v>66</v>
      </c>
      <c r="M206" s="90">
        <v>108</v>
      </c>
      <c r="N206" s="90">
        <v>162</v>
      </c>
      <c r="O206" s="90">
        <v>27</v>
      </c>
      <c r="P206" s="50">
        <f t="shared" si="105"/>
        <v>564</v>
      </c>
      <c r="Q206" s="37"/>
      <c r="R206" s="33">
        <f t="shared" si="106"/>
        <v>0</v>
      </c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</row>
    <row r="207" spans="1:34" ht="26.5" x14ac:dyDescent="0.35">
      <c r="A207" s="87">
        <v>1505</v>
      </c>
      <c r="B207" s="75" t="s">
        <v>579</v>
      </c>
      <c r="C207" s="75" t="s">
        <v>580</v>
      </c>
      <c r="D207" s="76" t="s">
        <v>567</v>
      </c>
      <c r="E207" s="88" t="s">
        <v>581</v>
      </c>
      <c r="F207" s="107"/>
      <c r="G207" s="107"/>
      <c r="H207" s="107"/>
      <c r="I207" s="89">
        <v>5</v>
      </c>
      <c r="J207" s="84">
        <v>3</v>
      </c>
      <c r="K207" s="84">
        <v>4</v>
      </c>
      <c r="L207" s="84">
        <v>4</v>
      </c>
      <c r="M207" s="90">
        <v>12</v>
      </c>
      <c r="N207" s="90">
        <v>18</v>
      </c>
      <c r="O207" s="90">
        <v>3</v>
      </c>
      <c r="P207" s="50">
        <f t="shared" si="105"/>
        <v>49</v>
      </c>
      <c r="Q207" s="37"/>
      <c r="R207" s="33">
        <f t="shared" si="106"/>
        <v>0</v>
      </c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</row>
    <row r="208" spans="1:34" ht="26.5" x14ac:dyDescent="0.35">
      <c r="A208" s="87">
        <v>1506</v>
      </c>
      <c r="B208" s="75" t="s">
        <v>582</v>
      </c>
      <c r="C208" s="75" t="s">
        <v>580</v>
      </c>
      <c r="D208" s="76" t="s">
        <v>567</v>
      </c>
      <c r="E208" s="88" t="s">
        <v>581</v>
      </c>
      <c r="F208" s="107"/>
      <c r="G208" s="107"/>
      <c r="H208" s="107"/>
      <c r="I208" s="89">
        <v>10</v>
      </c>
      <c r="J208" s="84">
        <v>7</v>
      </c>
      <c r="K208" s="84">
        <v>9</v>
      </c>
      <c r="L208" s="84">
        <v>8</v>
      </c>
      <c r="M208" s="90">
        <v>36</v>
      </c>
      <c r="N208" s="90">
        <v>54</v>
      </c>
      <c r="O208" s="90">
        <v>9</v>
      </c>
      <c r="P208" s="50">
        <f t="shared" si="105"/>
        <v>133</v>
      </c>
      <c r="Q208" s="37"/>
      <c r="R208" s="33">
        <f t="shared" si="106"/>
        <v>0</v>
      </c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</row>
    <row r="209" spans="1:34" ht="26.5" x14ac:dyDescent="0.35">
      <c r="A209" s="87">
        <v>1507</v>
      </c>
      <c r="B209" s="75" t="s">
        <v>583</v>
      </c>
      <c r="C209" s="75" t="s">
        <v>580</v>
      </c>
      <c r="D209" s="76" t="s">
        <v>567</v>
      </c>
      <c r="E209" s="88" t="s">
        <v>584</v>
      </c>
      <c r="F209" s="107"/>
      <c r="G209" s="107"/>
      <c r="H209" s="107"/>
      <c r="I209" s="89">
        <v>100</v>
      </c>
      <c r="J209" s="84">
        <v>67</v>
      </c>
      <c r="K209" s="84">
        <v>85</v>
      </c>
      <c r="L209" s="84">
        <v>82</v>
      </c>
      <c r="M209" s="90">
        <v>108</v>
      </c>
      <c r="N209" s="90">
        <v>162</v>
      </c>
      <c r="O209" s="90">
        <v>27</v>
      </c>
      <c r="P209" s="50">
        <f t="shared" si="105"/>
        <v>631</v>
      </c>
      <c r="Q209" s="37"/>
      <c r="R209" s="33">
        <f t="shared" si="106"/>
        <v>0</v>
      </c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</row>
    <row r="210" spans="1:34" ht="26.5" x14ac:dyDescent="0.35">
      <c r="A210" s="87">
        <v>1508</v>
      </c>
      <c r="B210" s="75" t="s">
        <v>585</v>
      </c>
      <c r="C210" s="75" t="s">
        <v>580</v>
      </c>
      <c r="D210" s="76" t="s">
        <v>567</v>
      </c>
      <c r="E210" s="88" t="s">
        <v>584</v>
      </c>
      <c r="F210" s="107"/>
      <c r="G210" s="107"/>
      <c r="H210" s="107"/>
      <c r="I210" s="89">
        <v>100</v>
      </c>
      <c r="J210" s="84">
        <v>67</v>
      </c>
      <c r="K210" s="84">
        <v>85</v>
      </c>
      <c r="L210" s="84">
        <v>82</v>
      </c>
      <c r="M210" s="90">
        <v>108</v>
      </c>
      <c r="N210" s="90">
        <v>162</v>
      </c>
      <c r="O210" s="90">
        <v>27</v>
      </c>
      <c r="P210" s="50">
        <f t="shared" si="105"/>
        <v>631</v>
      </c>
      <c r="Q210" s="37"/>
      <c r="R210" s="33">
        <f t="shared" si="106"/>
        <v>0</v>
      </c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</row>
    <row r="211" spans="1:34" ht="26.5" x14ac:dyDescent="0.35">
      <c r="A211" s="87">
        <v>1509</v>
      </c>
      <c r="B211" s="75" t="s">
        <v>586</v>
      </c>
      <c r="C211" s="75" t="s">
        <v>580</v>
      </c>
      <c r="D211" s="76" t="s">
        <v>567</v>
      </c>
      <c r="E211" s="88" t="s">
        <v>587</v>
      </c>
      <c r="F211" s="107"/>
      <c r="G211" s="107"/>
      <c r="H211" s="107"/>
      <c r="I211" s="89">
        <v>100</v>
      </c>
      <c r="J211" s="84">
        <v>67</v>
      </c>
      <c r="K211" s="84">
        <v>85</v>
      </c>
      <c r="L211" s="84">
        <v>82</v>
      </c>
      <c r="M211" s="90">
        <v>108</v>
      </c>
      <c r="N211" s="90">
        <v>162</v>
      </c>
      <c r="O211" s="90">
        <v>27</v>
      </c>
      <c r="P211" s="50">
        <f t="shared" si="105"/>
        <v>631</v>
      </c>
      <c r="Q211" s="37"/>
      <c r="R211" s="33">
        <f t="shared" si="106"/>
        <v>0</v>
      </c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</row>
    <row r="212" spans="1:34" ht="25.5" customHeight="1" x14ac:dyDescent="0.35">
      <c r="A212" s="87">
        <v>1510</v>
      </c>
      <c r="B212" s="75" t="s">
        <v>588</v>
      </c>
      <c r="C212" s="75" t="s">
        <v>580</v>
      </c>
      <c r="D212" s="76" t="s">
        <v>567</v>
      </c>
      <c r="E212" s="88" t="s">
        <v>587</v>
      </c>
      <c r="F212" s="107"/>
      <c r="G212" s="107"/>
      <c r="H212" s="107"/>
      <c r="I212" s="89">
        <v>100</v>
      </c>
      <c r="J212" s="84">
        <v>67</v>
      </c>
      <c r="K212" s="84">
        <v>85</v>
      </c>
      <c r="L212" s="84">
        <v>82</v>
      </c>
      <c r="M212" s="90">
        <v>108</v>
      </c>
      <c r="N212" s="90">
        <v>162</v>
      </c>
      <c r="O212" s="90">
        <v>27</v>
      </c>
      <c r="P212" s="50">
        <f t="shared" si="105"/>
        <v>631</v>
      </c>
      <c r="Q212" s="37"/>
      <c r="R212" s="33">
        <f t="shared" si="106"/>
        <v>0</v>
      </c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</row>
    <row r="213" spans="1:34" ht="25.5" customHeight="1" x14ac:dyDescent="0.35">
      <c r="A213" s="87">
        <v>1511</v>
      </c>
      <c r="B213" s="75" t="s">
        <v>589</v>
      </c>
      <c r="C213" s="75" t="s">
        <v>580</v>
      </c>
      <c r="D213" s="76" t="s">
        <v>567</v>
      </c>
      <c r="E213" s="88" t="s">
        <v>590</v>
      </c>
      <c r="F213" s="107"/>
      <c r="G213" s="107"/>
      <c r="H213" s="107"/>
      <c r="I213" s="89">
        <v>40</v>
      </c>
      <c r="J213" s="84">
        <v>27</v>
      </c>
      <c r="K213" s="84">
        <v>34</v>
      </c>
      <c r="L213" s="84">
        <v>33</v>
      </c>
      <c r="M213" s="90">
        <v>36</v>
      </c>
      <c r="N213" s="90">
        <v>54</v>
      </c>
      <c r="O213" s="90">
        <v>9</v>
      </c>
      <c r="P213" s="50">
        <f t="shared" si="105"/>
        <v>233</v>
      </c>
      <c r="Q213" s="37"/>
      <c r="R213" s="33">
        <f t="shared" si="106"/>
        <v>0</v>
      </c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</row>
    <row r="214" spans="1:34" ht="25.5" customHeight="1" x14ac:dyDescent="0.35">
      <c r="A214" s="87">
        <v>1512</v>
      </c>
      <c r="B214" s="75" t="s">
        <v>591</v>
      </c>
      <c r="C214" s="75" t="s">
        <v>580</v>
      </c>
      <c r="D214" s="76" t="s">
        <v>567</v>
      </c>
      <c r="E214" s="88" t="s">
        <v>592</v>
      </c>
      <c r="F214" s="107"/>
      <c r="G214" s="107"/>
      <c r="H214" s="107"/>
      <c r="I214" s="89">
        <v>40</v>
      </c>
      <c r="J214" s="84">
        <v>27</v>
      </c>
      <c r="K214" s="84">
        <v>34</v>
      </c>
      <c r="L214" s="84">
        <v>33</v>
      </c>
      <c r="M214" s="90">
        <v>36</v>
      </c>
      <c r="N214" s="90">
        <v>54</v>
      </c>
      <c r="O214" s="90">
        <v>9</v>
      </c>
      <c r="P214" s="50">
        <f t="shared" si="105"/>
        <v>233</v>
      </c>
      <c r="Q214" s="37"/>
      <c r="R214" s="33">
        <f t="shared" si="106"/>
        <v>0</v>
      </c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</row>
    <row r="215" spans="1:34" ht="25.5" customHeight="1" x14ac:dyDescent="0.35">
      <c r="A215" s="87">
        <v>1513</v>
      </c>
      <c r="B215" s="75" t="s">
        <v>593</v>
      </c>
      <c r="C215" s="75" t="s">
        <v>580</v>
      </c>
      <c r="D215" s="76" t="s">
        <v>567</v>
      </c>
      <c r="E215" s="88" t="s">
        <v>594</v>
      </c>
      <c r="F215" s="107"/>
      <c r="G215" s="107"/>
      <c r="H215" s="107"/>
      <c r="I215" s="89">
        <v>20</v>
      </c>
      <c r="J215" s="84">
        <v>13</v>
      </c>
      <c r="K215" s="84">
        <v>17</v>
      </c>
      <c r="L215" s="84">
        <v>16</v>
      </c>
      <c r="M215" s="90">
        <v>72</v>
      </c>
      <c r="N215" s="90">
        <v>108</v>
      </c>
      <c r="O215" s="90">
        <v>18</v>
      </c>
      <c r="P215" s="50">
        <f t="shared" si="105"/>
        <v>264</v>
      </c>
      <c r="Q215" s="37"/>
      <c r="R215" s="33">
        <f t="shared" si="106"/>
        <v>0</v>
      </c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</row>
    <row r="216" spans="1:34" ht="25.5" customHeight="1" x14ac:dyDescent="0.35">
      <c r="A216" s="87">
        <v>1514</v>
      </c>
      <c r="B216" s="75" t="s">
        <v>595</v>
      </c>
      <c r="C216" s="75" t="s">
        <v>580</v>
      </c>
      <c r="D216" s="76" t="s">
        <v>567</v>
      </c>
      <c r="E216" s="88" t="s">
        <v>596</v>
      </c>
      <c r="F216" s="107"/>
      <c r="G216" s="107"/>
      <c r="H216" s="107"/>
      <c r="I216" s="89">
        <v>20</v>
      </c>
      <c r="J216" s="84">
        <v>13</v>
      </c>
      <c r="K216" s="84">
        <v>17</v>
      </c>
      <c r="L216" s="84">
        <v>16</v>
      </c>
      <c r="M216" s="90">
        <v>36</v>
      </c>
      <c r="N216" s="90">
        <v>54</v>
      </c>
      <c r="O216" s="90">
        <v>9</v>
      </c>
      <c r="P216" s="50">
        <f t="shared" si="105"/>
        <v>165</v>
      </c>
      <c r="Q216" s="37"/>
      <c r="R216" s="33">
        <f t="shared" si="106"/>
        <v>0</v>
      </c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</row>
    <row r="217" spans="1:34" ht="25.5" customHeight="1" x14ac:dyDescent="0.35">
      <c r="A217" s="87">
        <v>1515</v>
      </c>
      <c r="B217" s="84" t="s">
        <v>597</v>
      </c>
      <c r="C217" s="75" t="s">
        <v>580</v>
      </c>
      <c r="D217" s="76" t="s">
        <v>567</v>
      </c>
      <c r="E217" s="88" t="s">
        <v>598</v>
      </c>
      <c r="F217" s="107"/>
      <c r="G217" s="107"/>
      <c r="H217" s="107"/>
      <c r="I217" s="89">
        <v>10</v>
      </c>
      <c r="J217" s="84">
        <v>7</v>
      </c>
      <c r="K217" s="84">
        <v>9</v>
      </c>
      <c r="L217" s="84">
        <v>8</v>
      </c>
      <c r="M217" s="90">
        <v>12</v>
      </c>
      <c r="N217" s="90">
        <v>18</v>
      </c>
      <c r="O217" s="90">
        <v>3</v>
      </c>
      <c r="P217" s="50">
        <f t="shared" si="105"/>
        <v>67</v>
      </c>
      <c r="Q217" s="37"/>
      <c r="R217" s="33">
        <f t="shared" si="106"/>
        <v>0</v>
      </c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</row>
    <row r="218" spans="1:34" ht="25.5" customHeight="1" x14ac:dyDescent="0.35">
      <c r="A218" s="87">
        <v>1516</v>
      </c>
      <c r="B218" s="75" t="s">
        <v>599</v>
      </c>
      <c r="C218" s="75" t="s">
        <v>580</v>
      </c>
      <c r="D218" s="76" t="s">
        <v>567</v>
      </c>
      <c r="E218" s="88" t="s">
        <v>600</v>
      </c>
      <c r="F218" s="107"/>
      <c r="G218" s="107"/>
      <c r="H218" s="107"/>
      <c r="I218" s="89">
        <v>40</v>
      </c>
      <c r="J218" s="84">
        <v>27</v>
      </c>
      <c r="K218" s="84">
        <v>34</v>
      </c>
      <c r="L218" s="84">
        <v>33</v>
      </c>
      <c r="M218" s="90">
        <v>72</v>
      </c>
      <c r="N218" s="90">
        <v>108</v>
      </c>
      <c r="O218" s="90">
        <v>18</v>
      </c>
      <c r="P218" s="50">
        <f t="shared" si="105"/>
        <v>332</v>
      </c>
      <c r="Q218" s="37"/>
      <c r="R218" s="33">
        <f t="shared" si="106"/>
        <v>0</v>
      </c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</row>
    <row r="219" spans="1:34" ht="25.5" customHeight="1" x14ac:dyDescent="0.35">
      <c r="A219" s="87">
        <v>1517</v>
      </c>
      <c r="B219" s="75" t="s">
        <v>601</v>
      </c>
      <c r="C219" s="75" t="s">
        <v>580</v>
      </c>
      <c r="D219" s="76" t="s">
        <v>567</v>
      </c>
      <c r="E219" s="88" t="s">
        <v>602</v>
      </c>
      <c r="F219" s="107"/>
      <c r="G219" s="107"/>
      <c r="H219" s="107"/>
      <c r="I219" s="89">
        <v>100</v>
      </c>
      <c r="J219" s="84">
        <v>67</v>
      </c>
      <c r="K219" s="84">
        <v>85</v>
      </c>
      <c r="L219" s="84">
        <v>82</v>
      </c>
      <c r="M219" s="90">
        <v>72</v>
      </c>
      <c r="N219" s="90">
        <v>108</v>
      </c>
      <c r="O219" s="90">
        <v>18</v>
      </c>
      <c r="P219" s="50">
        <f t="shared" si="105"/>
        <v>532</v>
      </c>
      <c r="Q219" s="37"/>
      <c r="R219" s="33">
        <f t="shared" si="106"/>
        <v>0</v>
      </c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</row>
    <row r="220" spans="1:34" ht="25.5" customHeight="1" x14ac:dyDescent="0.35">
      <c r="A220" s="87">
        <v>1518</v>
      </c>
      <c r="B220" s="75" t="s">
        <v>603</v>
      </c>
      <c r="C220" s="75" t="s">
        <v>580</v>
      </c>
      <c r="D220" s="76" t="s">
        <v>567</v>
      </c>
      <c r="E220" s="88" t="s">
        <v>604</v>
      </c>
      <c r="F220" s="107"/>
      <c r="G220" s="107"/>
      <c r="H220" s="107"/>
      <c r="I220" s="89">
        <v>60</v>
      </c>
      <c r="J220" s="84">
        <v>40</v>
      </c>
      <c r="K220" s="84">
        <v>51</v>
      </c>
      <c r="L220" s="84">
        <v>49</v>
      </c>
      <c r="M220" s="90">
        <v>72</v>
      </c>
      <c r="N220" s="90">
        <v>108</v>
      </c>
      <c r="O220" s="90">
        <v>18</v>
      </c>
      <c r="P220" s="50">
        <f t="shared" si="105"/>
        <v>398</v>
      </c>
      <c r="Q220" s="37"/>
      <c r="R220" s="33">
        <f t="shared" si="106"/>
        <v>0</v>
      </c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</row>
    <row r="221" spans="1:34" ht="25.5" customHeight="1" x14ac:dyDescent="0.35">
      <c r="A221" s="87">
        <v>1519</v>
      </c>
      <c r="B221" s="75" t="s">
        <v>605</v>
      </c>
      <c r="C221" s="75" t="s">
        <v>580</v>
      </c>
      <c r="D221" s="76" t="s">
        <v>567</v>
      </c>
      <c r="E221" s="88" t="s">
        <v>598</v>
      </c>
      <c r="F221" s="107"/>
      <c r="G221" s="107"/>
      <c r="H221" s="107"/>
      <c r="I221" s="89">
        <v>80</v>
      </c>
      <c r="J221" s="84">
        <v>53</v>
      </c>
      <c r="K221" s="84">
        <v>68</v>
      </c>
      <c r="L221" s="84">
        <v>66</v>
      </c>
      <c r="M221" s="90">
        <v>72</v>
      </c>
      <c r="N221" s="90">
        <v>108</v>
      </c>
      <c r="O221" s="90">
        <v>18</v>
      </c>
      <c r="P221" s="50">
        <f t="shared" si="105"/>
        <v>465</v>
      </c>
      <c r="Q221" s="37"/>
      <c r="R221" s="33">
        <f t="shared" si="106"/>
        <v>0</v>
      </c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</row>
    <row r="222" spans="1:34" ht="25.5" customHeight="1" x14ac:dyDescent="0.35">
      <c r="A222" s="87">
        <v>1520</v>
      </c>
      <c r="B222" s="75" t="s">
        <v>606</v>
      </c>
      <c r="C222" s="75" t="s">
        <v>580</v>
      </c>
      <c r="D222" s="76" t="s">
        <v>567</v>
      </c>
      <c r="E222" s="88" t="s">
        <v>607</v>
      </c>
      <c r="F222" s="107"/>
      <c r="G222" s="107"/>
      <c r="H222" s="107"/>
      <c r="I222" s="89">
        <v>40</v>
      </c>
      <c r="J222" s="84">
        <v>27</v>
      </c>
      <c r="K222" s="84">
        <v>34</v>
      </c>
      <c r="L222" s="84">
        <v>33</v>
      </c>
      <c r="M222" s="90">
        <v>12</v>
      </c>
      <c r="N222" s="90">
        <v>18</v>
      </c>
      <c r="O222" s="90">
        <v>3</v>
      </c>
      <c r="P222" s="50">
        <f t="shared" si="105"/>
        <v>167</v>
      </c>
      <c r="Q222" s="37"/>
      <c r="R222" s="33">
        <f t="shared" si="106"/>
        <v>0</v>
      </c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</row>
    <row r="223" spans="1:34" ht="25.5" customHeight="1" x14ac:dyDescent="0.35">
      <c r="A223" s="87">
        <v>1521</v>
      </c>
      <c r="B223" s="75" t="s">
        <v>608</v>
      </c>
      <c r="C223" s="75" t="s">
        <v>580</v>
      </c>
      <c r="D223" s="76" t="s">
        <v>567</v>
      </c>
      <c r="E223" s="88" t="s">
        <v>609</v>
      </c>
      <c r="F223" s="107"/>
      <c r="G223" s="107"/>
      <c r="H223" s="107"/>
      <c r="I223" s="89">
        <v>10</v>
      </c>
      <c r="J223" s="84">
        <v>7</v>
      </c>
      <c r="K223" s="84">
        <v>9</v>
      </c>
      <c r="L223" s="84">
        <v>8</v>
      </c>
      <c r="M223" s="90">
        <v>12</v>
      </c>
      <c r="N223" s="90">
        <v>18</v>
      </c>
      <c r="O223" s="90">
        <v>3</v>
      </c>
      <c r="P223" s="50">
        <f t="shared" si="105"/>
        <v>67</v>
      </c>
      <c r="Q223" s="37"/>
      <c r="R223" s="33">
        <f t="shared" si="106"/>
        <v>0</v>
      </c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</row>
    <row r="224" spans="1:34" ht="25.5" customHeight="1" x14ac:dyDescent="0.35">
      <c r="A224" s="87">
        <v>1522</v>
      </c>
      <c r="B224" s="75" t="s">
        <v>610</v>
      </c>
      <c r="C224" s="75" t="s">
        <v>580</v>
      </c>
      <c r="D224" s="76" t="s">
        <v>567</v>
      </c>
      <c r="E224" s="88" t="s">
        <v>611</v>
      </c>
      <c r="F224" s="107"/>
      <c r="G224" s="107"/>
      <c r="H224" s="107"/>
      <c r="I224" s="89">
        <v>10</v>
      </c>
      <c r="J224" s="84">
        <v>7</v>
      </c>
      <c r="K224" s="84">
        <v>9</v>
      </c>
      <c r="L224" s="84">
        <v>8</v>
      </c>
      <c r="M224" s="90">
        <v>12</v>
      </c>
      <c r="N224" s="90">
        <v>18</v>
      </c>
      <c r="O224" s="90">
        <v>3</v>
      </c>
      <c r="P224" s="50">
        <f t="shared" si="105"/>
        <v>67</v>
      </c>
      <c r="Q224" s="37"/>
      <c r="R224" s="33">
        <f t="shared" si="106"/>
        <v>0</v>
      </c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</row>
    <row r="225" spans="1:34" ht="25.5" customHeight="1" x14ac:dyDescent="0.35">
      <c r="A225" s="87">
        <v>1523</v>
      </c>
      <c r="B225" s="75" t="s">
        <v>612</v>
      </c>
      <c r="C225" s="75" t="s">
        <v>580</v>
      </c>
      <c r="D225" s="76" t="s">
        <v>567</v>
      </c>
      <c r="E225" s="88" t="s">
        <v>584</v>
      </c>
      <c r="F225" s="107"/>
      <c r="G225" s="107"/>
      <c r="H225" s="107"/>
      <c r="I225" s="89">
        <v>20</v>
      </c>
      <c r="J225" s="84">
        <v>13</v>
      </c>
      <c r="K225" s="84">
        <v>17</v>
      </c>
      <c r="L225" s="84">
        <v>16</v>
      </c>
      <c r="M225" s="90">
        <v>12</v>
      </c>
      <c r="N225" s="90">
        <v>18</v>
      </c>
      <c r="O225" s="90">
        <v>3</v>
      </c>
      <c r="P225" s="50">
        <f t="shared" si="105"/>
        <v>99</v>
      </c>
      <c r="Q225" s="37"/>
      <c r="R225" s="33">
        <f t="shared" si="106"/>
        <v>0</v>
      </c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</row>
    <row r="226" spans="1:34" ht="25.5" customHeight="1" x14ac:dyDescent="0.35">
      <c r="A226" s="87">
        <v>1524</v>
      </c>
      <c r="B226" s="75" t="s">
        <v>613</v>
      </c>
      <c r="C226" s="75" t="s">
        <v>580</v>
      </c>
      <c r="D226" s="76" t="s">
        <v>567</v>
      </c>
      <c r="E226" s="88" t="s">
        <v>614</v>
      </c>
      <c r="F226" s="107"/>
      <c r="G226" s="107"/>
      <c r="H226" s="107"/>
      <c r="I226" s="89">
        <v>30</v>
      </c>
      <c r="J226" s="84">
        <v>20</v>
      </c>
      <c r="K226" s="84">
        <v>26</v>
      </c>
      <c r="L226" s="84">
        <v>25</v>
      </c>
      <c r="M226" s="90">
        <v>36</v>
      </c>
      <c r="N226" s="90">
        <v>54</v>
      </c>
      <c r="O226" s="90">
        <v>9</v>
      </c>
      <c r="P226" s="50">
        <f t="shared" si="105"/>
        <v>200</v>
      </c>
      <c r="Q226" s="37"/>
      <c r="R226" s="33">
        <f t="shared" si="106"/>
        <v>0</v>
      </c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</row>
    <row r="227" spans="1:34" ht="25.5" customHeight="1" x14ac:dyDescent="0.35">
      <c r="A227" s="87">
        <v>1525</v>
      </c>
      <c r="B227" s="75" t="s">
        <v>615</v>
      </c>
      <c r="C227" s="75" t="s">
        <v>580</v>
      </c>
      <c r="D227" s="76" t="s">
        <v>567</v>
      </c>
      <c r="E227" s="88" t="s">
        <v>614</v>
      </c>
      <c r="F227" s="107"/>
      <c r="G227" s="107"/>
      <c r="H227" s="107"/>
      <c r="I227" s="89">
        <v>30</v>
      </c>
      <c r="J227" s="84">
        <v>20</v>
      </c>
      <c r="K227" s="84">
        <v>26</v>
      </c>
      <c r="L227" s="84">
        <v>25</v>
      </c>
      <c r="M227" s="90">
        <v>36</v>
      </c>
      <c r="N227" s="90">
        <v>54</v>
      </c>
      <c r="O227" s="90">
        <v>9</v>
      </c>
      <c r="P227" s="50">
        <f t="shared" si="105"/>
        <v>200</v>
      </c>
      <c r="Q227" s="37"/>
      <c r="R227" s="33">
        <f t="shared" si="106"/>
        <v>0</v>
      </c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</row>
    <row r="228" spans="1:34" ht="25.5" customHeight="1" x14ac:dyDescent="0.35">
      <c r="A228" s="87">
        <v>1526</v>
      </c>
      <c r="B228" s="75" t="s">
        <v>616</v>
      </c>
      <c r="C228" s="75" t="s">
        <v>580</v>
      </c>
      <c r="D228" s="76" t="s">
        <v>567</v>
      </c>
      <c r="E228" s="88" t="s">
        <v>113</v>
      </c>
      <c r="F228" s="107"/>
      <c r="G228" s="107"/>
      <c r="H228" s="107"/>
      <c r="I228" s="89">
        <v>10</v>
      </c>
      <c r="J228" s="84">
        <v>7</v>
      </c>
      <c r="K228" s="84">
        <v>9</v>
      </c>
      <c r="L228" s="84">
        <v>8</v>
      </c>
      <c r="M228" s="90">
        <v>24</v>
      </c>
      <c r="N228" s="90">
        <v>36</v>
      </c>
      <c r="O228" s="90">
        <v>6</v>
      </c>
      <c r="P228" s="50">
        <f t="shared" si="105"/>
        <v>100</v>
      </c>
      <c r="Q228" s="37"/>
      <c r="R228" s="33">
        <f t="shared" si="106"/>
        <v>0</v>
      </c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</row>
    <row r="229" spans="1:34" ht="25.5" customHeight="1" x14ac:dyDescent="0.35">
      <c r="A229" s="87">
        <v>1527</v>
      </c>
      <c r="B229" s="75" t="s">
        <v>617</v>
      </c>
      <c r="C229" s="75" t="s">
        <v>576</v>
      </c>
      <c r="D229" s="76"/>
      <c r="E229" s="88" t="s">
        <v>584</v>
      </c>
      <c r="F229" s="107"/>
      <c r="G229" s="107"/>
      <c r="H229" s="107"/>
      <c r="I229" s="89">
        <v>10</v>
      </c>
      <c r="J229" s="84">
        <v>7</v>
      </c>
      <c r="K229" s="84">
        <v>9</v>
      </c>
      <c r="L229" s="84">
        <v>8</v>
      </c>
      <c r="M229" s="90">
        <v>24</v>
      </c>
      <c r="N229" s="90">
        <v>36</v>
      </c>
      <c r="O229" s="90">
        <v>6</v>
      </c>
      <c r="P229" s="50">
        <f t="shared" si="105"/>
        <v>100</v>
      </c>
      <c r="Q229" s="37"/>
      <c r="R229" s="33">
        <f t="shared" si="106"/>
        <v>0</v>
      </c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</row>
    <row r="230" spans="1:34" ht="25.5" customHeight="1" x14ac:dyDescent="0.35">
      <c r="A230" s="87">
        <v>1528</v>
      </c>
      <c r="B230" s="75" t="s">
        <v>618</v>
      </c>
      <c r="C230" s="75" t="s">
        <v>580</v>
      </c>
      <c r="D230" s="76"/>
      <c r="E230" s="88" t="s">
        <v>619</v>
      </c>
      <c r="F230" s="107"/>
      <c r="G230" s="107"/>
      <c r="H230" s="107"/>
      <c r="I230" s="89">
        <v>1</v>
      </c>
      <c r="J230" s="84">
        <v>1</v>
      </c>
      <c r="K230" s="84">
        <v>1</v>
      </c>
      <c r="L230" s="84">
        <v>1</v>
      </c>
      <c r="M230" s="90">
        <v>1</v>
      </c>
      <c r="N230" s="90">
        <v>1</v>
      </c>
      <c r="O230" s="90">
        <v>1</v>
      </c>
      <c r="P230" s="50">
        <f t="shared" si="105"/>
        <v>7</v>
      </c>
      <c r="Q230" s="37"/>
      <c r="R230" s="33">
        <f t="shared" si="106"/>
        <v>0</v>
      </c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</row>
    <row r="231" spans="1:34" ht="25.5" customHeight="1" x14ac:dyDescent="0.35">
      <c r="A231" s="87">
        <v>1529</v>
      </c>
      <c r="B231" s="75" t="s">
        <v>620</v>
      </c>
      <c r="C231" s="75" t="s">
        <v>580</v>
      </c>
      <c r="D231" s="76" t="s">
        <v>567</v>
      </c>
      <c r="E231" s="88" t="s">
        <v>621</v>
      </c>
      <c r="F231" s="107"/>
      <c r="G231" s="107"/>
      <c r="H231" s="107"/>
      <c r="I231" s="89">
        <v>5</v>
      </c>
      <c r="J231" s="84">
        <v>3</v>
      </c>
      <c r="K231" s="84">
        <v>4</v>
      </c>
      <c r="L231" s="84">
        <v>4</v>
      </c>
      <c r="M231" s="90">
        <v>12</v>
      </c>
      <c r="N231" s="90">
        <v>18</v>
      </c>
      <c r="O231" s="90">
        <v>3</v>
      </c>
      <c r="P231" s="50">
        <f t="shared" si="105"/>
        <v>49</v>
      </c>
      <c r="Q231" s="37"/>
      <c r="R231" s="33">
        <f t="shared" si="106"/>
        <v>0</v>
      </c>
      <c r="S231" s="97">
        <f>SUM(R203:R231)</f>
        <v>0</v>
      </c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</row>
    <row r="232" spans="1:34" ht="14.25" customHeight="1" x14ac:dyDescent="0.35">
      <c r="A232" s="10"/>
    </row>
    <row r="233" spans="1:34" ht="14.25" customHeight="1" x14ac:dyDescent="0.35">
      <c r="A233" s="10"/>
      <c r="S233" s="97">
        <f>SUM(S9,S18,S25,S32,S49,S64,S78,S98,S117,S121,S146,S158,S180,S191,S200,S231)</f>
        <v>0</v>
      </c>
    </row>
    <row r="234" spans="1:34" ht="14.25" customHeight="1" x14ac:dyDescent="0.35">
      <c r="A234" s="10"/>
    </row>
    <row r="235" spans="1:34" ht="14.25" customHeight="1" x14ac:dyDescent="0.35">
      <c r="A235" s="10"/>
    </row>
    <row r="236" spans="1:34" ht="14.25" customHeight="1" x14ac:dyDescent="0.35">
      <c r="A236" s="10"/>
    </row>
    <row r="237" spans="1:34" ht="14.25" customHeight="1" x14ac:dyDescent="0.35">
      <c r="A237" s="10"/>
    </row>
    <row r="238" spans="1:34" ht="14.25" customHeight="1" x14ac:dyDescent="0.35">
      <c r="A238" s="10"/>
    </row>
    <row r="239" spans="1:34" ht="14.25" customHeight="1" x14ac:dyDescent="0.35">
      <c r="A239" s="10"/>
    </row>
    <row r="240" spans="1:34" ht="14.25" customHeight="1" x14ac:dyDescent="0.35">
      <c r="A240" s="10"/>
    </row>
    <row r="241" spans="1:1" ht="14.25" customHeight="1" x14ac:dyDescent="0.35">
      <c r="A241" s="10"/>
    </row>
    <row r="242" spans="1:1" ht="14.25" customHeight="1" x14ac:dyDescent="0.35">
      <c r="A242" s="10"/>
    </row>
    <row r="243" spans="1:1" ht="14.25" customHeight="1" x14ac:dyDescent="0.35">
      <c r="A243" s="10"/>
    </row>
    <row r="244" spans="1:1" ht="14.25" customHeight="1" x14ac:dyDescent="0.35">
      <c r="A244" s="10"/>
    </row>
    <row r="245" spans="1:1" ht="14.25" customHeight="1" x14ac:dyDescent="0.35">
      <c r="A245" s="10"/>
    </row>
    <row r="246" spans="1:1" ht="14.25" customHeight="1" x14ac:dyDescent="0.35">
      <c r="A246" s="10"/>
    </row>
    <row r="247" spans="1:1" ht="14.25" customHeight="1" x14ac:dyDescent="0.35">
      <c r="A247" s="10"/>
    </row>
    <row r="248" spans="1:1" ht="14.25" customHeight="1" x14ac:dyDescent="0.35">
      <c r="A248" s="10"/>
    </row>
    <row r="249" spans="1:1" ht="14.25" customHeight="1" x14ac:dyDescent="0.35">
      <c r="A249" s="10"/>
    </row>
    <row r="250" spans="1:1" ht="14.25" customHeight="1" x14ac:dyDescent="0.35">
      <c r="A250" s="10"/>
    </row>
    <row r="251" spans="1:1" ht="14.25" customHeight="1" x14ac:dyDescent="0.35">
      <c r="A251" s="10"/>
    </row>
    <row r="252" spans="1:1" ht="14.25" customHeight="1" x14ac:dyDescent="0.35">
      <c r="A252" s="10"/>
    </row>
    <row r="253" spans="1:1" ht="14.25" customHeight="1" x14ac:dyDescent="0.35">
      <c r="A253" s="10"/>
    </row>
    <row r="254" spans="1:1" ht="14.25" customHeight="1" x14ac:dyDescent="0.35">
      <c r="A254" s="10"/>
    </row>
    <row r="255" spans="1:1" ht="14.25" customHeight="1" x14ac:dyDescent="0.35">
      <c r="A255" s="10"/>
    </row>
    <row r="256" spans="1:1" ht="14.25" customHeight="1" x14ac:dyDescent="0.35">
      <c r="A256" s="10"/>
    </row>
    <row r="257" spans="1:1" ht="14.25" customHeight="1" x14ac:dyDescent="0.35">
      <c r="A257" s="10"/>
    </row>
    <row r="258" spans="1:1" ht="14.25" customHeight="1" x14ac:dyDescent="0.35">
      <c r="A258" s="10"/>
    </row>
    <row r="259" spans="1:1" ht="14.25" customHeight="1" x14ac:dyDescent="0.35">
      <c r="A259" s="10"/>
    </row>
    <row r="260" spans="1:1" ht="14.25" customHeight="1" x14ac:dyDescent="0.35">
      <c r="A260" s="10"/>
    </row>
    <row r="261" spans="1:1" ht="14.25" customHeight="1" x14ac:dyDescent="0.35">
      <c r="A261" s="10"/>
    </row>
    <row r="262" spans="1:1" ht="14.25" customHeight="1" x14ac:dyDescent="0.35">
      <c r="A262" s="10"/>
    </row>
    <row r="263" spans="1:1" ht="14.25" customHeight="1" x14ac:dyDescent="0.35">
      <c r="A263" s="10"/>
    </row>
    <row r="264" spans="1:1" ht="14.25" customHeight="1" x14ac:dyDescent="0.35">
      <c r="A264" s="10"/>
    </row>
    <row r="265" spans="1:1" ht="14.25" customHeight="1" x14ac:dyDescent="0.35">
      <c r="A265" s="10"/>
    </row>
    <row r="266" spans="1:1" ht="14.25" customHeight="1" x14ac:dyDescent="0.35">
      <c r="A266" s="10"/>
    </row>
    <row r="267" spans="1:1" ht="14.25" customHeight="1" x14ac:dyDescent="0.35">
      <c r="A267" s="10"/>
    </row>
    <row r="268" spans="1:1" ht="14.25" customHeight="1" x14ac:dyDescent="0.35">
      <c r="A268" s="10"/>
    </row>
    <row r="269" spans="1:1" ht="14.25" customHeight="1" x14ac:dyDescent="0.35">
      <c r="A269" s="10"/>
    </row>
    <row r="270" spans="1:1" ht="14.25" customHeight="1" x14ac:dyDescent="0.35">
      <c r="A270" s="10"/>
    </row>
    <row r="271" spans="1:1" ht="14.25" customHeight="1" x14ac:dyDescent="0.35">
      <c r="A271" s="10"/>
    </row>
    <row r="272" spans="1:1" ht="14.25" customHeight="1" x14ac:dyDescent="0.35">
      <c r="A272" s="10"/>
    </row>
    <row r="273" spans="1:1" ht="14.25" customHeight="1" x14ac:dyDescent="0.35">
      <c r="A273" s="10"/>
    </row>
    <row r="274" spans="1:1" ht="14.25" customHeight="1" x14ac:dyDescent="0.35">
      <c r="A274" s="10"/>
    </row>
    <row r="275" spans="1:1" ht="14.25" customHeight="1" x14ac:dyDescent="0.35">
      <c r="A275" s="10"/>
    </row>
    <row r="276" spans="1:1" ht="14.25" customHeight="1" x14ac:dyDescent="0.35">
      <c r="A276" s="10"/>
    </row>
    <row r="277" spans="1:1" ht="14.25" customHeight="1" x14ac:dyDescent="0.35">
      <c r="A277" s="10"/>
    </row>
    <row r="278" spans="1:1" ht="14.25" customHeight="1" x14ac:dyDescent="0.35">
      <c r="A278" s="10"/>
    </row>
    <row r="279" spans="1:1" ht="14.25" customHeight="1" x14ac:dyDescent="0.35">
      <c r="A279" s="10"/>
    </row>
    <row r="280" spans="1:1" ht="14.25" customHeight="1" x14ac:dyDescent="0.35">
      <c r="A280" s="10"/>
    </row>
    <row r="281" spans="1:1" ht="14.25" customHeight="1" x14ac:dyDescent="0.35">
      <c r="A281" s="10"/>
    </row>
    <row r="282" spans="1:1" ht="14.25" customHeight="1" x14ac:dyDescent="0.35">
      <c r="A282" s="10"/>
    </row>
    <row r="283" spans="1:1" ht="14.25" customHeight="1" x14ac:dyDescent="0.35">
      <c r="A283" s="10"/>
    </row>
    <row r="284" spans="1:1" ht="14.25" customHeight="1" x14ac:dyDescent="0.35">
      <c r="A284" s="10"/>
    </row>
    <row r="285" spans="1:1" ht="14.25" customHeight="1" x14ac:dyDescent="0.35">
      <c r="A285" s="10"/>
    </row>
    <row r="286" spans="1:1" ht="14.25" customHeight="1" x14ac:dyDescent="0.35">
      <c r="A286" s="10"/>
    </row>
    <row r="287" spans="1:1" ht="14.25" customHeight="1" x14ac:dyDescent="0.35">
      <c r="A287" s="10"/>
    </row>
    <row r="288" spans="1:1" ht="14.25" customHeight="1" x14ac:dyDescent="0.35">
      <c r="A288" s="10"/>
    </row>
    <row r="289" spans="1:1" ht="14.25" customHeight="1" x14ac:dyDescent="0.35">
      <c r="A289" s="10"/>
    </row>
    <row r="290" spans="1:1" ht="14.25" customHeight="1" x14ac:dyDescent="0.35">
      <c r="A290" s="10"/>
    </row>
    <row r="291" spans="1:1" ht="14.25" customHeight="1" x14ac:dyDescent="0.35">
      <c r="A291" s="10"/>
    </row>
    <row r="292" spans="1:1" ht="14.25" customHeight="1" x14ac:dyDescent="0.35">
      <c r="A292" s="10"/>
    </row>
    <row r="293" spans="1:1" ht="14.25" customHeight="1" x14ac:dyDescent="0.35">
      <c r="A293" s="10"/>
    </row>
    <row r="294" spans="1:1" ht="14.25" customHeight="1" x14ac:dyDescent="0.35">
      <c r="A294" s="10"/>
    </row>
    <row r="295" spans="1:1" ht="14.25" customHeight="1" x14ac:dyDescent="0.35">
      <c r="A295" s="10"/>
    </row>
    <row r="296" spans="1:1" ht="14.25" customHeight="1" x14ac:dyDescent="0.35">
      <c r="A296" s="10"/>
    </row>
    <row r="297" spans="1:1" ht="14.25" customHeight="1" x14ac:dyDescent="0.35">
      <c r="A297" s="10"/>
    </row>
    <row r="298" spans="1:1" ht="14.25" customHeight="1" x14ac:dyDescent="0.35">
      <c r="A298" s="10"/>
    </row>
    <row r="299" spans="1:1" ht="14.25" customHeight="1" x14ac:dyDescent="0.35">
      <c r="A299" s="10"/>
    </row>
    <row r="300" spans="1:1" ht="14.25" customHeight="1" x14ac:dyDescent="0.35">
      <c r="A300" s="10"/>
    </row>
    <row r="301" spans="1:1" ht="14.25" customHeight="1" x14ac:dyDescent="0.35">
      <c r="A301" s="10"/>
    </row>
    <row r="302" spans="1:1" ht="14.25" customHeight="1" x14ac:dyDescent="0.35">
      <c r="A302" s="10"/>
    </row>
    <row r="303" spans="1:1" ht="14.25" customHeight="1" x14ac:dyDescent="0.35">
      <c r="A303" s="10"/>
    </row>
    <row r="304" spans="1:1" ht="14.25" customHeight="1" x14ac:dyDescent="0.35">
      <c r="A304" s="10"/>
    </row>
    <row r="305" spans="1:1" ht="14.25" customHeight="1" x14ac:dyDescent="0.35">
      <c r="A305" s="10"/>
    </row>
    <row r="306" spans="1:1" ht="14.25" customHeight="1" x14ac:dyDescent="0.35">
      <c r="A306" s="10"/>
    </row>
    <row r="307" spans="1:1" ht="14.25" customHeight="1" x14ac:dyDescent="0.35">
      <c r="A307" s="10"/>
    </row>
    <row r="308" spans="1:1" ht="14.25" customHeight="1" x14ac:dyDescent="0.35">
      <c r="A308" s="10"/>
    </row>
    <row r="309" spans="1:1" ht="14.25" customHeight="1" x14ac:dyDescent="0.35">
      <c r="A309" s="10"/>
    </row>
    <row r="310" spans="1:1" ht="14.25" customHeight="1" x14ac:dyDescent="0.35">
      <c r="A310" s="10"/>
    </row>
    <row r="311" spans="1:1" ht="14.25" customHeight="1" x14ac:dyDescent="0.35">
      <c r="A311" s="10"/>
    </row>
    <row r="312" spans="1:1" ht="14.25" customHeight="1" x14ac:dyDescent="0.35">
      <c r="A312" s="10"/>
    </row>
    <row r="313" spans="1:1" ht="14.25" customHeight="1" x14ac:dyDescent="0.35">
      <c r="A313" s="10"/>
    </row>
    <row r="314" spans="1:1" ht="14.25" customHeight="1" x14ac:dyDescent="0.35">
      <c r="A314" s="10"/>
    </row>
    <row r="315" spans="1:1" ht="14.25" customHeight="1" x14ac:dyDescent="0.35">
      <c r="A315" s="10"/>
    </row>
    <row r="316" spans="1:1" ht="14.25" customHeight="1" x14ac:dyDescent="0.35">
      <c r="A316" s="10"/>
    </row>
    <row r="317" spans="1:1" ht="14.25" customHeight="1" x14ac:dyDescent="0.35">
      <c r="A317" s="10"/>
    </row>
    <row r="318" spans="1:1" ht="14.25" customHeight="1" x14ac:dyDescent="0.35">
      <c r="A318" s="10"/>
    </row>
    <row r="319" spans="1:1" ht="14.25" customHeight="1" x14ac:dyDescent="0.35">
      <c r="A319" s="10"/>
    </row>
    <row r="320" spans="1:1" ht="14.25" customHeight="1" x14ac:dyDescent="0.35">
      <c r="A320" s="10"/>
    </row>
    <row r="321" spans="1:1" ht="14.25" customHeight="1" x14ac:dyDescent="0.35">
      <c r="A321" s="10"/>
    </row>
    <row r="322" spans="1:1" ht="14.25" customHeight="1" x14ac:dyDescent="0.35">
      <c r="A322" s="10"/>
    </row>
    <row r="323" spans="1:1" ht="14.25" customHeight="1" x14ac:dyDescent="0.35">
      <c r="A323" s="10"/>
    </row>
    <row r="324" spans="1:1" ht="14.25" customHeight="1" x14ac:dyDescent="0.35">
      <c r="A324" s="10"/>
    </row>
    <row r="325" spans="1:1" ht="14.25" customHeight="1" x14ac:dyDescent="0.35">
      <c r="A325" s="10"/>
    </row>
    <row r="326" spans="1:1" ht="14.25" customHeight="1" x14ac:dyDescent="0.35">
      <c r="A326" s="10"/>
    </row>
    <row r="327" spans="1:1" ht="14.25" customHeight="1" x14ac:dyDescent="0.35">
      <c r="A327" s="10"/>
    </row>
    <row r="328" spans="1:1" ht="14.25" customHeight="1" x14ac:dyDescent="0.35">
      <c r="A328" s="10"/>
    </row>
    <row r="329" spans="1:1" ht="14.25" customHeight="1" x14ac:dyDescent="0.35">
      <c r="A329" s="10"/>
    </row>
    <row r="330" spans="1:1" ht="14.25" customHeight="1" x14ac:dyDescent="0.35">
      <c r="A330" s="10"/>
    </row>
    <row r="331" spans="1:1" ht="14.25" customHeight="1" x14ac:dyDescent="0.35">
      <c r="A331" s="10"/>
    </row>
    <row r="332" spans="1:1" ht="14.25" customHeight="1" x14ac:dyDescent="0.35">
      <c r="A332" s="10"/>
    </row>
    <row r="333" spans="1:1" ht="14.25" customHeight="1" x14ac:dyDescent="0.35">
      <c r="A333" s="10"/>
    </row>
    <row r="334" spans="1:1" ht="14.25" customHeight="1" x14ac:dyDescent="0.35">
      <c r="A334" s="10"/>
    </row>
    <row r="335" spans="1:1" ht="14.25" customHeight="1" x14ac:dyDescent="0.35">
      <c r="A335" s="10"/>
    </row>
    <row r="336" spans="1:1" ht="14.25" customHeight="1" x14ac:dyDescent="0.35">
      <c r="A336" s="10"/>
    </row>
    <row r="337" spans="1:1" ht="14.25" customHeight="1" x14ac:dyDescent="0.35">
      <c r="A337" s="10"/>
    </row>
    <row r="338" spans="1:1" ht="14.25" customHeight="1" x14ac:dyDescent="0.35">
      <c r="A338" s="10"/>
    </row>
    <row r="339" spans="1:1" ht="14.25" customHeight="1" x14ac:dyDescent="0.35">
      <c r="A339" s="10"/>
    </row>
    <row r="340" spans="1:1" ht="14.25" customHeight="1" x14ac:dyDescent="0.35">
      <c r="A340" s="10"/>
    </row>
    <row r="341" spans="1:1" ht="14.25" customHeight="1" x14ac:dyDescent="0.35">
      <c r="A341" s="10"/>
    </row>
    <row r="342" spans="1:1" ht="14.25" customHeight="1" x14ac:dyDescent="0.35">
      <c r="A342" s="10"/>
    </row>
    <row r="343" spans="1:1" ht="14.25" customHeight="1" x14ac:dyDescent="0.35">
      <c r="A343" s="10"/>
    </row>
    <row r="344" spans="1:1" ht="14.25" customHeight="1" x14ac:dyDescent="0.35">
      <c r="A344" s="10"/>
    </row>
    <row r="345" spans="1:1" ht="14.25" customHeight="1" x14ac:dyDescent="0.35">
      <c r="A345" s="10"/>
    </row>
    <row r="346" spans="1:1" ht="14.25" customHeight="1" x14ac:dyDescent="0.35">
      <c r="A346" s="10"/>
    </row>
    <row r="347" spans="1:1" ht="14.25" customHeight="1" x14ac:dyDescent="0.35">
      <c r="A347" s="10"/>
    </row>
    <row r="348" spans="1:1" ht="14.25" customHeight="1" x14ac:dyDescent="0.35">
      <c r="A348" s="10"/>
    </row>
    <row r="349" spans="1:1" ht="14.25" customHeight="1" x14ac:dyDescent="0.35">
      <c r="A349" s="10"/>
    </row>
    <row r="350" spans="1:1" ht="14.25" customHeight="1" x14ac:dyDescent="0.35">
      <c r="A350" s="10"/>
    </row>
    <row r="351" spans="1:1" ht="14.25" customHeight="1" x14ac:dyDescent="0.35">
      <c r="A351" s="10"/>
    </row>
    <row r="352" spans="1:1" ht="14.25" customHeight="1" x14ac:dyDescent="0.35">
      <c r="A352" s="10"/>
    </row>
    <row r="353" spans="1:1" ht="14.25" customHeight="1" x14ac:dyDescent="0.35">
      <c r="A353" s="10"/>
    </row>
    <row r="354" spans="1:1" ht="14.25" customHeight="1" x14ac:dyDescent="0.35">
      <c r="A354" s="10"/>
    </row>
    <row r="355" spans="1:1" ht="14.25" customHeight="1" x14ac:dyDescent="0.35">
      <c r="A355" s="10"/>
    </row>
    <row r="356" spans="1:1" ht="14.25" customHeight="1" x14ac:dyDescent="0.35">
      <c r="A356" s="10"/>
    </row>
    <row r="357" spans="1:1" ht="14.25" customHeight="1" x14ac:dyDescent="0.35">
      <c r="A357" s="10"/>
    </row>
    <row r="358" spans="1:1" ht="14.25" customHeight="1" x14ac:dyDescent="0.35">
      <c r="A358" s="10"/>
    </row>
    <row r="359" spans="1:1" ht="14.25" customHeight="1" x14ac:dyDescent="0.35">
      <c r="A359" s="10"/>
    </row>
    <row r="360" spans="1:1" ht="14.25" customHeight="1" x14ac:dyDescent="0.35">
      <c r="A360" s="10"/>
    </row>
    <row r="361" spans="1:1" ht="14.25" customHeight="1" x14ac:dyDescent="0.35">
      <c r="A361" s="10"/>
    </row>
    <row r="362" spans="1:1" ht="14.25" customHeight="1" x14ac:dyDescent="0.35">
      <c r="A362" s="10"/>
    </row>
    <row r="363" spans="1:1" ht="14.25" customHeight="1" x14ac:dyDescent="0.35">
      <c r="A363" s="10"/>
    </row>
    <row r="364" spans="1:1" ht="14.25" customHeight="1" x14ac:dyDescent="0.35">
      <c r="A364" s="10"/>
    </row>
    <row r="365" spans="1:1" ht="14.25" customHeight="1" x14ac:dyDescent="0.35">
      <c r="A365" s="10"/>
    </row>
    <row r="366" spans="1:1" ht="14.25" customHeight="1" x14ac:dyDescent="0.35">
      <c r="A366" s="10"/>
    </row>
    <row r="367" spans="1:1" ht="14.25" customHeight="1" x14ac:dyDescent="0.35">
      <c r="A367" s="10"/>
    </row>
    <row r="368" spans="1:1" ht="14.25" customHeight="1" x14ac:dyDescent="0.35">
      <c r="A368" s="10"/>
    </row>
    <row r="369" spans="1:1" ht="14.25" customHeight="1" x14ac:dyDescent="0.35">
      <c r="A369" s="10"/>
    </row>
    <row r="370" spans="1:1" ht="14.25" customHeight="1" x14ac:dyDescent="0.35">
      <c r="A370" s="10"/>
    </row>
    <row r="371" spans="1:1" ht="14.25" customHeight="1" x14ac:dyDescent="0.35">
      <c r="A371" s="10"/>
    </row>
    <row r="372" spans="1:1" ht="14.25" customHeight="1" x14ac:dyDescent="0.35">
      <c r="A372" s="10"/>
    </row>
    <row r="373" spans="1:1" ht="14.25" customHeight="1" x14ac:dyDescent="0.35">
      <c r="A373" s="10"/>
    </row>
    <row r="374" spans="1:1" ht="14.25" customHeight="1" x14ac:dyDescent="0.35">
      <c r="A374" s="10"/>
    </row>
    <row r="375" spans="1:1" ht="14.25" customHeight="1" x14ac:dyDescent="0.35">
      <c r="A375" s="10"/>
    </row>
    <row r="376" spans="1:1" ht="14.25" customHeight="1" x14ac:dyDescent="0.35">
      <c r="A376" s="10"/>
    </row>
    <row r="377" spans="1:1" ht="14.25" customHeight="1" x14ac:dyDescent="0.35">
      <c r="A377" s="10"/>
    </row>
    <row r="378" spans="1:1" ht="14.25" customHeight="1" x14ac:dyDescent="0.35">
      <c r="A378" s="10"/>
    </row>
    <row r="379" spans="1:1" ht="14.25" customHeight="1" x14ac:dyDescent="0.35">
      <c r="A379" s="10"/>
    </row>
    <row r="380" spans="1:1" ht="14.25" customHeight="1" x14ac:dyDescent="0.35">
      <c r="A380" s="10"/>
    </row>
    <row r="381" spans="1:1" ht="14.25" customHeight="1" x14ac:dyDescent="0.35">
      <c r="A381" s="10"/>
    </row>
    <row r="382" spans="1:1" ht="14.25" customHeight="1" x14ac:dyDescent="0.35">
      <c r="A382" s="10"/>
    </row>
    <row r="383" spans="1:1" ht="14.25" customHeight="1" x14ac:dyDescent="0.35">
      <c r="A383" s="10"/>
    </row>
    <row r="384" spans="1:1" ht="14.25" customHeight="1" x14ac:dyDescent="0.35">
      <c r="A384" s="10"/>
    </row>
    <row r="385" spans="1:1" ht="14.25" customHeight="1" x14ac:dyDescent="0.35">
      <c r="A385" s="10"/>
    </row>
    <row r="386" spans="1:1" ht="14.25" customHeight="1" x14ac:dyDescent="0.35">
      <c r="A386" s="10"/>
    </row>
    <row r="387" spans="1:1" ht="14.25" customHeight="1" x14ac:dyDescent="0.35">
      <c r="A387" s="10"/>
    </row>
    <row r="388" spans="1:1" ht="14.25" customHeight="1" x14ac:dyDescent="0.35">
      <c r="A388" s="10"/>
    </row>
    <row r="389" spans="1:1" ht="14.25" customHeight="1" x14ac:dyDescent="0.35">
      <c r="A389" s="10"/>
    </row>
    <row r="390" spans="1:1" ht="14.25" customHeight="1" x14ac:dyDescent="0.35">
      <c r="A390" s="10"/>
    </row>
    <row r="391" spans="1:1" ht="14.25" customHeight="1" x14ac:dyDescent="0.35">
      <c r="A391" s="10"/>
    </row>
    <row r="392" spans="1:1" ht="14.25" customHeight="1" x14ac:dyDescent="0.35">
      <c r="A392" s="10"/>
    </row>
    <row r="393" spans="1:1" ht="14.25" customHeight="1" x14ac:dyDescent="0.35">
      <c r="A393" s="10"/>
    </row>
    <row r="394" spans="1:1" ht="14.25" customHeight="1" x14ac:dyDescent="0.35">
      <c r="A394" s="10"/>
    </row>
    <row r="395" spans="1:1" ht="14.25" customHeight="1" x14ac:dyDescent="0.35">
      <c r="A395" s="10"/>
    </row>
    <row r="396" spans="1:1" ht="14.25" customHeight="1" x14ac:dyDescent="0.35">
      <c r="A396" s="10"/>
    </row>
    <row r="397" spans="1:1" ht="14.25" customHeight="1" x14ac:dyDescent="0.35">
      <c r="A397" s="10"/>
    </row>
    <row r="398" spans="1:1" ht="14.25" customHeight="1" x14ac:dyDescent="0.35">
      <c r="A398" s="10"/>
    </row>
    <row r="399" spans="1:1" ht="14.25" customHeight="1" x14ac:dyDescent="0.35">
      <c r="A399" s="10"/>
    </row>
    <row r="400" spans="1:1" ht="14.25" customHeight="1" x14ac:dyDescent="0.35">
      <c r="A400" s="10"/>
    </row>
    <row r="401" spans="1:1" ht="14.25" customHeight="1" x14ac:dyDescent="0.35">
      <c r="A401" s="10"/>
    </row>
    <row r="402" spans="1:1" ht="14.25" customHeight="1" x14ac:dyDescent="0.35">
      <c r="A402" s="10"/>
    </row>
    <row r="403" spans="1:1" ht="14.25" customHeight="1" x14ac:dyDescent="0.35">
      <c r="A403" s="10"/>
    </row>
    <row r="404" spans="1:1" ht="14.25" customHeight="1" x14ac:dyDescent="0.35">
      <c r="A404" s="10"/>
    </row>
    <row r="405" spans="1:1" ht="14.25" customHeight="1" x14ac:dyDescent="0.35">
      <c r="A405" s="10"/>
    </row>
    <row r="406" spans="1:1" ht="14.25" customHeight="1" x14ac:dyDescent="0.35">
      <c r="A406" s="10"/>
    </row>
    <row r="407" spans="1:1" ht="14.25" customHeight="1" x14ac:dyDescent="0.35">
      <c r="A407" s="10"/>
    </row>
    <row r="408" spans="1:1" ht="14.25" customHeight="1" x14ac:dyDescent="0.35">
      <c r="A408" s="10"/>
    </row>
    <row r="409" spans="1:1" ht="14.25" customHeight="1" x14ac:dyDescent="0.35">
      <c r="A409" s="10"/>
    </row>
    <row r="410" spans="1:1" ht="14.25" customHeight="1" x14ac:dyDescent="0.35">
      <c r="A410" s="10"/>
    </row>
    <row r="411" spans="1:1" ht="14.25" customHeight="1" x14ac:dyDescent="0.35">
      <c r="A411" s="10"/>
    </row>
    <row r="412" spans="1:1" ht="14.25" customHeight="1" x14ac:dyDescent="0.35">
      <c r="A412" s="10"/>
    </row>
    <row r="413" spans="1:1" ht="14.25" customHeight="1" x14ac:dyDescent="0.35">
      <c r="A413" s="10"/>
    </row>
    <row r="414" spans="1:1" ht="14.25" customHeight="1" x14ac:dyDescent="0.35">
      <c r="A414" s="10"/>
    </row>
    <row r="415" spans="1:1" ht="14.25" customHeight="1" x14ac:dyDescent="0.35">
      <c r="A415" s="10"/>
    </row>
    <row r="416" spans="1:1" ht="14.25" customHeight="1" x14ac:dyDescent="0.35">
      <c r="A416" s="10"/>
    </row>
    <row r="417" spans="1:1" ht="14.25" customHeight="1" x14ac:dyDescent="0.35">
      <c r="A417" s="10"/>
    </row>
    <row r="418" spans="1:1" ht="14.25" customHeight="1" x14ac:dyDescent="0.35">
      <c r="A418" s="10"/>
    </row>
    <row r="419" spans="1:1" ht="14.25" customHeight="1" x14ac:dyDescent="0.35">
      <c r="A419" s="10"/>
    </row>
    <row r="420" spans="1:1" ht="14.25" customHeight="1" x14ac:dyDescent="0.35">
      <c r="A420" s="10"/>
    </row>
    <row r="421" spans="1:1" ht="14.25" customHeight="1" x14ac:dyDescent="0.35">
      <c r="A421" s="10"/>
    </row>
    <row r="422" spans="1:1" ht="14.25" customHeight="1" x14ac:dyDescent="0.35">
      <c r="A422" s="10"/>
    </row>
    <row r="423" spans="1:1" ht="14.25" customHeight="1" x14ac:dyDescent="0.35">
      <c r="A423" s="10"/>
    </row>
    <row r="424" spans="1:1" ht="14.25" customHeight="1" x14ac:dyDescent="0.35">
      <c r="A424" s="10"/>
    </row>
    <row r="425" spans="1:1" ht="14.25" customHeight="1" x14ac:dyDescent="0.35">
      <c r="A425" s="10"/>
    </row>
    <row r="426" spans="1:1" ht="14.25" customHeight="1" x14ac:dyDescent="0.35">
      <c r="A426" s="10"/>
    </row>
    <row r="427" spans="1:1" ht="14.25" customHeight="1" x14ac:dyDescent="0.35">
      <c r="A427" s="10"/>
    </row>
    <row r="428" spans="1:1" ht="14.25" customHeight="1" x14ac:dyDescent="0.35">
      <c r="A428" s="10"/>
    </row>
    <row r="429" spans="1:1" ht="14.25" customHeight="1" x14ac:dyDescent="0.35">
      <c r="A429" s="10"/>
    </row>
    <row r="430" spans="1:1" ht="14.25" customHeight="1" x14ac:dyDescent="0.35">
      <c r="A430" s="10"/>
    </row>
    <row r="431" spans="1:1" ht="14.25" customHeight="1" x14ac:dyDescent="0.35">
      <c r="A431" s="10"/>
    </row>
    <row r="432" spans="1:1" ht="14.25" customHeight="1" x14ac:dyDescent="0.35">
      <c r="A432" s="10"/>
    </row>
    <row r="433" spans="1:1" ht="14.25" customHeight="1" x14ac:dyDescent="0.35">
      <c r="A433" s="10"/>
    </row>
    <row r="434" spans="1:1" ht="14.25" customHeight="1" x14ac:dyDescent="0.35">
      <c r="A434" s="10"/>
    </row>
    <row r="435" spans="1:1" ht="14.25" customHeight="1" x14ac:dyDescent="0.35">
      <c r="A435" s="10"/>
    </row>
    <row r="436" spans="1:1" ht="14.25" customHeight="1" x14ac:dyDescent="0.35">
      <c r="A436" s="10"/>
    </row>
    <row r="437" spans="1:1" ht="14.25" customHeight="1" x14ac:dyDescent="0.35">
      <c r="A437" s="10"/>
    </row>
    <row r="438" spans="1:1" ht="14.25" customHeight="1" x14ac:dyDescent="0.35">
      <c r="A438" s="10"/>
    </row>
    <row r="439" spans="1:1" ht="14.25" customHeight="1" x14ac:dyDescent="0.35">
      <c r="A439" s="10"/>
    </row>
    <row r="440" spans="1:1" ht="14.25" customHeight="1" x14ac:dyDescent="0.35">
      <c r="A440" s="10"/>
    </row>
    <row r="441" spans="1:1" ht="14.25" customHeight="1" x14ac:dyDescent="0.35">
      <c r="A441" s="10"/>
    </row>
    <row r="442" spans="1:1" ht="14.25" customHeight="1" x14ac:dyDescent="0.35">
      <c r="A442" s="10"/>
    </row>
    <row r="443" spans="1:1" ht="14.25" customHeight="1" x14ac:dyDescent="0.35">
      <c r="A443" s="10"/>
    </row>
    <row r="444" spans="1:1" ht="14.25" customHeight="1" x14ac:dyDescent="0.35">
      <c r="A444" s="10"/>
    </row>
    <row r="445" spans="1:1" ht="14.25" customHeight="1" x14ac:dyDescent="0.35">
      <c r="A445" s="10"/>
    </row>
    <row r="446" spans="1:1" ht="14.25" customHeight="1" x14ac:dyDescent="0.35">
      <c r="A446" s="10"/>
    </row>
    <row r="447" spans="1:1" ht="14.25" customHeight="1" x14ac:dyDescent="0.35">
      <c r="A447" s="10"/>
    </row>
    <row r="448" spans="1:1" ht="14.25" customHeight="1" x14ac:dyDescent="0.35">
      <c r="A448" s="10"/>
    </row>
    <row r="449" spans="1:1" ht="14.25" customHeight="1" x14ac:dyDescent="0.35">
      <c r="A449" s="10"/>
    </row>
    <row r="450" spans="1:1" ht="14.25" customHeight="1" x14ac:dyDescent="0.35">
      <c r="A450" s="10"/>
    </row>
    <row r="451" spans="1:1" ht="14.25" customHeight="1" x14ac:dyDescent="0.35">
      <c r="A451" s="10"/>
    </row>
    <row r="452" spans="1:1" ht="14.25" customHeight="1" x14ac:dyDescent="0.35">
      <c r="A452" s="10"/>
    </row>
    <row r="453" spans="1:1" ht="14.25" customHeight="1" x14ac:dyDescent="0.35">
      <c r="A453" s="10"/>
    </row>
    <row r="454" spans="1:1" ht="14.25" customHeight="1" x14ac:dyDescent="0.35">
      <c r="A454" s="10"/>
    </row>
    <row r="455" spans="1:1" ht="14.25" customHeight="1" x14ac:dyDescent="0.35">
      <c r="A455" s="10"/>
    </row>
    <row r="456" spans="1:1" ht="14.25" customHeight="1" x14ac:dyDescent="0.35">
      <c r="A456" s="10"/>
    </row>
    <row r="457" spans="1:1" ht="14.25" customHeight="1" x14ac:dyDescent="0.35">
      <c r="A457" s="10"/>
    </row>
    <row r="458" spans="1:1" ht="14.25" customHeight="1" x14ac:dyDescent="0.35">
      <c r="A458" s="10"/>
    </row>
    <row r="459" spans="1:1" ht="14.25" customHeight="1" x14ac:dyDescent="0.35">
      <c r="A459" s="10"/>
    </row>
    <row r="460" spans="1:1" ht="14.25" customHeight="1" x14ac:dyDescent="0.35">
      <c r="A460" s="10"/>
    </row>
    <row r="461" spans="1:1" ht="14.25" customHeight="1" x14ac:dyDescent="0.35">
      <c r="A461" s="10"/>
    </row>
    <row r="462" spans="1:1" ht="14.25" customHeight="1" x14ac:dyDescent="0.35">
      <c r="A462" s="10"/>
    </row>
    <row r="463" spans="1:1" ht="14.25" customHeight="1" x14ac:dyDescent="0.35">
      <c r="A463" s="10"/>
    </row>
    <row r="464" spans="1:1" ht="14.25" customHeight="1" x14ac:dyDescent="0.35">
      <c r="A464" s="10"/>
    </row>
    <row r="465" spans="1:1" ht="14.25" customHeight="1" x14ac:dyDescent="0.35">
      <c r="A465" s="10"/>
    </row>
    <row r="466" spans="1:1" ht="14.25" customHeight="1" x14ac:dyDescent="0.35">
      <c r="A466" s="10"/>
    </row>
    <row r="467" spans="1:1" ht="14.25" customHeight="1" x14ac:dyDescent="0.35">
      <c r="A467" s="10"/>
    </row>
    <row r="468" spans="1:1" ht="14.25" customHeight="1" x14ac:dyDescent="0.35">
      <c r="A468" s="10"/>
    </row>
    <row r="469" spans="1:1" ht="14.25" customHeight="1" x14ac:dyDescent="0.35">
      <c r="A469" s="10"/>
    </row>
    <row r="470" spans="1:1" ht="14.25" customHeight="1" x14ac:dyDescent="0.35">
      <c r="A470" s="10"/>
    </row>
    <row r="471" spans="1:1" ht="14.25" customHeight="1" x14ac:dyDescent="0.35">
      <c r="A471" s="10"/>
    </row>
    <row r="472" spans="1:1" ht="14.25" customHeight="1" x14ac:dyDescent="0.35">
      <c r="A472" s="10"/>
    </row>
    <row r="473" spans="1:1" ht="14.25" customHeight="1" x14ac:dyDescent="0.35">
      <c r="A473" s="10"/>
    </row>
    <row r="474" spans="1:1" ht="14.25" customHeight="1" x14ac:dyDescent="0.35">
      <c r="A474" s="10"/>
    </row>
    <row r="475" spans="1:1" ht="14.25" customHeight="1" x14ac:dyDescent="0.35">
      <c r="A475" s="10"/>
    </row>
    <row r="476" spans="1:1" ht="14.25" customHeight="1" x14ac:dyDescent="0.35">
      <c r="A476" s="10"/>
    </row>
    <row r="477" spans="1:1" ht="14.25" customHeight="1" x14ac:dyDescent="0.35">
      <c r="A477" s="10"/>
    </row>
    <row r="478" spans="1:1" ht="14.25" customHeight="1" x14ac:dyDescent="0.35">
      <c r="A478" s="10"/>
    </row>
    <row r="479" spans="1:1" ht="14.25" customHeight="1" x14ac:dyDescent="0.35">
      <c r="A479" s="10"/>
    </row>
    <row r="480" spans="1:1" ht="14.25" customHeight="1" x14ac:dyDescent="0.35">
      <c r="A480" s="10"/>
    </row>
    <row r="481" spans="1:1" ht="14.25" customHeight="1" x14ac:dyDescent="0.35">
      <c r="A481" s="10"/>
    </row>
    <row r="482" spans="1:1" ht="14.25" customHeight="1" x14ac:dyDescent="0.35">
      <c r="A482" s="10"/>
    </row>
    <row r="483" spans="1:1" ht="14.25" customHeight="1" x14ac:dyDescent="0.35">
      <c r="A483" s="10"/>
    </row>
    <row r="484" spans="1:1" ht="14.25" customHeight="1" x14ac:dyDescent="0.35">
      <c r="A484" s="10"/>
    </row>
    <row r="485" spans="1:1" ht="14.25" customHeight="1" x14ac:dyDescent="0.35">
      <c r="A485" s="10"/>
    </row>
    <row r="486" spans="1:1" ht="14.25" customHeight="1" x14ac:dyDescent="0.35">
      <c r="A486" s="10"/>
    </row>
    <row r="487" spans="1:1" ht="14.25" customHeight="1" x14ac:dyDescent="0.35">
      <c r="A487" s="10"/>
    </row>
    <row r="488" spans="1:1" ht="14.25" customHeight="1" x14ac:dyDescent="0.35">
      <c r="A488" s="10"/>
    </row>
    <row r="489" spans="1:1" ht="14.25" customHeight="1" x14ac:dyDescent="0.35">
      <c r="A489" s="10"/>
    </row>
    <row r="490" spans="1:1" ht="14.25" customHeight="1" x14ac:dyDescent="0.35">
      <c r="A490" s="10"/>
    </row>
    <row r="491" spans="1:1" ht="14.25" customHeight="1" x14ac:dyDescent="0.35">
      <c r="A491" s="10"/>
    </row>
    <row r="492" spans="1:1" ht="14.25" customHeight="1" x14ac:dyDescent="0.35">
      <c r="A492" s="10"/>
    </row>
    <row r="493" spans="1:1" ht="14.25" customHeight="1" x14ac:dyDescent="0.35">
      <c r="A493" s="10"/>
    </row>
    <row r="494" spans="1:1" ht="14.25" customHeight="1" x14ac:dyDescent="0.35">
      <c r="A494" s="10"/>
    </row>
    <row r="495" spans="1:1" ht="14.25" customHeight="1" x14ac:dyDescent="0.35">
      <c r="A495" s="10"/>
    </row>
    <row r="496" spans="1:1" ht="14.25" customHeight="1" x14ac:dyDescent="0.35">
      <c r="A496" s="10"/>
    </row>
    <row r="497" spans="1:1" ht="14.25" customHeight="1" x14ac:dyDescent="0.35">
      <c r="A497" s="10"/>
    </row>
    <row r="498" spans="1:1" ht="14.25" customHeight="1" x14ac:dyDescent="0.35">
      <c r="A498" s="10"/>
    </row>
    <row r="499" spans="1:1" ht="14.25" customHeight="1" x14ac:dyDescent="0.35">
      <c r="A499" s="10"/>
    </row>
    <row r="500" spans="1:1" ht="14.25" customHeight="1" x14ac:dyDescent="0.35">
      <c r="A500" s="10"/>
    </row>
    <row r="501" spans="1:1" ht="14.25" customHeight="1" x14ac:dyDescent="0.35">
      <c r="A501" s="10"/>
    </row>
    <row r="502" spans="1:1" ht="14.25" customHeight="1" x14ac:dyDescent="0.35">
      <c r="A502" s="10"/>
    </row>
    <row r="503" spans="1:1" ht="14.25" customHeight="1" x14ac:dyDescent="0.35">
      <c r="A503" s="10"/>
    </row>
    <row r="504" spans="1:1" ht="14.25" customHeight="1" x14ac:dyDescent="0.35">
      <c r="A504" s="10"/>
    </row>
    <row r="505" spans="1:1" ht="14.25" customHeight="1" x14ac:dyDescent="0.35">
      <c r="A505" s="10"/>
    </row>
    <row r="506" spans="1:1" ht="14.25" customHeight="1" x14ac:dyDescent="0.35">
      <c r="A506" s="10"/>
    </row>
    <row r="507" spans="1:1" ht="14.25" customHeight="1" x14ac:dyDescent="0.35">
      <c r="A507" s="10"/>
    </row>
    <row r="508" spans="1:1" ht="14.25" customHeight="1" x14ac:dyDescent="0.35">
      <c r="A508" s="10"/>
    </row>
    <row r="509" spans="1:1" ht="14.25" customHeight="1" x14ac:dyDescent="0.35">
      <c r="A509" s="10"/>
    </row>
    <row r="510" spans="1:1" ht="14.25" customHeight="1" x14ac:dyDescent="0.35">
      <c r="A510" s="10"/>
    </row>
    <row r="511" spans="1:1" ht="14.25" customHeight="1" x14ac:dyDescent="0.35">
      <c r="A511" s="10"/>
    </row>
    <row r="512" spans="1:1" ht="14.25" customHeight="1" x14ac:dyDescent="0.35">
      <c r="A512" s="10"/>
    </row>
    <row r="513" spans="1:1" ht="14.25" customHeight="1" x14ac:dyDescent="0.35">
      <c r="A513" s="10"/>
    </row>
    <row r="514" spans="1:1" ht="14.25" customHeight="1" x14ac:dyDescent="0.35">
      <c r="A514" s="10"/>
    </row>
    <row r="515" spans="1:1" ht="14.25" customHeight="1" x14ac:dyDescent="0.35">
      <c r="A515" s="10"/>
    </row>
    <row r="516" spans="1:1" ht="14.25" customHeight="1" x14ac:dyDescent="0.35">
      <c r="A516" s="10"/>
    </row>
    <row r="517" spans="1:1" ht="14.25" customHeight="1" x14ac:dyDescent="0.35">
      <c r="A517" s="10"/>
    </row>
    <row r="518" spans="1:1" ht="14.25" customHeight="1" x14ac:dyDescent="0.35">
      <c r="A518" s="10"/>
    </row>
    <row r="519" spans="1:1" ht="14.25" customHeight="1" x14ac:dyDescent="0.35">
      <c r="A519" s="10"/>
    </row>
    <row r="520" spans="1:1" ht="14.25" customHeight="1" x14ac:dyDescent="0.35">
      <c r="A520" s="10"/>
    </row>
    <row r="521" spans="1:1" ht="14.25" customHeight="1" x14ac:dyDescent="0.35">
      <c r="A521" s="10"/>
    </row>
    <row r="522" spans="1:1" ht="14.25" customHeight="1" x14ac:dyDescent="0.35">
      <c r="A522" s="10"/>
    </row>
    <row r="523" spans="1:1" ht="14.25" customHeight="1" x14ac:dyDescent="0.35">
      <c r="A523" s="10"/>
    </row>
    <row r="524" spans="1:1" ht="14.25" customHeight="1" x14ac:dyDescent="0.35">
      <c r="A524" s="10"/>
    </row>
    <row r="525" spans="1:1" ht="14.25" customHeight="1" x14ac:dyDescent="0.35">
      <c r="A525" s="10"/>
    </row>
    <row r="526" spans="1:1" ht="14.25" customHeight="1" x14ac:dyDescent="0.35">
      <c r="A526" s="10"/>
    </row>
    <row r="527" spans="1:1" ht="14.25" customHeight="1" x14ac:dyDescent="0.35">
      <c r="A527" s="10"/>
    </row>
    <row r="528" spans="1:1" ht="14.25" customHeight="1" x14ac:dyDescent="0.35">
      <c r="A528" s="10"/>
    </row>
    <row r="529" spans="1:1" ht="14.25" customHeight="1" x14ac:dyDescent="0.35">
      <c r="A529" s="10"/>
    </row>
    <row r="530" spans="1:1" ht="14.25" customHeight="1" x14ac:dyDescent="0.35">
      <c r="A530" s="10"/>
    </row>
    <row r="531" spans="1:1" ht="14.25" customHeight="1" x14ac:dyDescent="0.35">
      <c r="A531" s="10"/>
    </row>
    <row r="532" spans="1:1" ht="14.25" customHeight="1" x14ac:dyDescent="0.35">
      <c r="A532" s="10"/>
    </row>
    <row r="533" spans="1:1" ht="14.25" customHeight="1" x14ac:dyDescent="0.35">
      <c r="A533" s="10"/>
    </row>
    <row r="534" spans="1:1" ht="14.25" customHeight="1" x14ac:dyDescent="0.35">
      <c r="A534" s="10"/>
    </row>
    <row r="535" spans="1:1" ht="14.25" customHeight="1" x14ac:dyDescent="0.35">
      <c r="A535" s="10"/>
    </row>
    <row r="536" spans="1:1" ht="14.25" customHeight="1" x14ac:dyDescent="0.35">
      <c r="A536" s="10"/>
    </row>
    <row r="537" spans="1:1" ht="14.25" customHeight="1" x14ac:dyDescent="0.35">
      <c r="A537" s="10"/>
    </row>
    <row r="538" spans="1:1" ht="14.25" customHeight="1" x14ac:dyDescent="0.35">
      <c r="A538" s="10"/>
    </row>
    <row r="539" spans="1:1" ht="14.25" customHeight="1" x14ac:dyDescent="0.35">
      <c r="A539" s="10"/>
    </row>
    <row r="540" spans="1:1" ht="14.25" customHeight="1" x14ac:dyDescent="0.35">
      <c r="A540" s="10"/>
    </row>
    <row r="541" spans="1:1" ht="14.25" customHeight="1" x14ac:dyDescent="0.35">
      <c r="A541" s="10"/>
    </row>
    <row r="542" spans="1:1" ht="14.25" customHeight="1" x14ac:dyDescent="0.35">
      <c r="A542" s="10"/>
    </row>
    <row r="543" spans="1:1" ht="14.25" customHeight="1" x14ac:dyDescent="0.35">
      <c r="A543" s="10"/>
    </row>
    <row r="544" spans="1:1" ht="14.25" customHeight="1" x14ac:dyDescent="0.35">
      <c r="A544" s="10"/>
    </row>
    <row r="545" spans="1:1" ht="14.25" customHeight="1" x14ac:dyDescent="0.35">
      <c r="A545" s="10"/>
    </row>
    <row r="546" spans="1:1" ht="14.25" customHeight="1" x14ac:dyDescent="0.35">
      <c r="A546" s="10"/>
    </row>
    <row r="547" spans="1:1" ht="14.25" customHeight="1" x14ac:dyDescent="0.35">
      <c r="A547" s="10"/>
    </row>
    <row r="548" spans="1:1" ht="14.25" customHeight="1" x14ac:dyDescent="0.35">
      <c r="A548" s="10"/>
    </row>
    <row r="549" spans="1:1" ht="14.25" customHeight="1" x14ac:dyDescent="0.35">
      <c r="A549" s="10"/>
    </row>
    <row r="550" spans="1:1" ht="14.25" customHeight="1" x14ac:dyDescent="0.35">
      <c r="A550" s="10"/>
    </row>
    <row r="551" spans="1:1" ht="14.25" customHeight="1" x14ac:dyDescent="0.35">
      <c r="A551" s="10"/>
    </row>
    <row r="552" spans="1:1" ht="14.25" customHeight="1" x14ac:dyDescent="0.35">
      <c r="A552" s="10"/>
    </row>
    <row r="553" spans="1:1" ht="14.25" customHeight="1" x14ac:dyDescent="0.35">
      <c r="A553" s="10"/>
    </row>
    <row r="554" spans="1:1" ht="14.25" customHeight="1" x14ac:dyDescent="0.35">
      <c r="A554" s="10"/>
    </row>
    <row r="555" spans="1:1" ht="14.25" customHeight="1" x14ac:dyDescent="0.35">
      <c r="A555" s="10"/>
    </row>
    <row r="556" spans="1:1" ht="14.25" customHeight="1" x14ac:dyDescent="0.35">
      <c r="A556" s="10"/>
    </row>
    <row r="557" spans="1:1" ht="14.25" customHeight="1" x14ac:dyDescent="0.35">
      <c r="A557" s="10"/>
    </row>
    <row r="558" spans="1:1" ht="14.25" customHeight="1" x14ac:dyDescent="0.35">
      <c r="A558" s="10"/>
    </row>
    <row r="559" spans="1:1" ht="14.25" customHeight="1" x14ac:dyDescent="0.35">
      <c r="A559" s="10"/>
    </row>
    <row r="560" spans="1:1" ht="14.25" customHeight="1" x14ac:dyDescent="0.35">
      <c r="A560" s="10"/>
    </row>
    <row r="561" spans="1:1" ht="14.25" customHeight="1" x14ac:dyDescent="0.35">
      <c r="A561" s="10"/>
    </row>
    <row r="562" spans="1:1" ht="14.25" customHeight="1" x14ac:dyDescent="0.35">
      <c r="A562" s="10"/>
    </row>
    <row r="563" spans="1:1" ht="14.25" customHeight="1" x14ac:dyDescent="0.35">
      <c r="A563" s="10"/>
    </row>
    <row r="564" spans="1:1" ht="14.25" customHeight="1" x14ac:dyDescent="0.35">
      <c r="A564" s="10"/>
    </row>
    <row r="565" spans="1:1" ht="14.25" customHeight="1" x14ac:dyDescent="0.35">
      <c r="A565" s="10"/>
    </row>
    <row r="566" spans="1:1" ht="14.25" customHeight="1" x14ac:dyDescent="0.35">
      <c r="A566" s="10"/>
    </row>
    <row r="567" spans="1:1" ht="14.25" customHeight="1" x14ac:dyDescent="0.35">
      <c r="A567" s="10"/>
    </row>
    <row r="568" spans="1:1" ht="14.25" customHeight="1" x14ac:dyDescent="0.35">
      <c r="A568" s="10"/>
    </row>
    <row r="569" spans="1:1" ht="14.25" customHeight="1" x14ac:dyDescent="0.35">
      <c r="A569" s="10"/>
    </row>
    <row r="570" spans="1:1" ht="14.25" customHeight="1" x14ac:dyDescent="0.35">
      <c r="A570" s="10"/>
    </row>
    <row r="571" spans="1:1" ht="14.25" customHeight="1" x14ac:dyDescent="0.35">
      <c r="A571" s="10"/>
    </row>
    <row r="572" spans="1:1" ht="14.25" customHeight="1" x14ac:dyDescent="0.35">
      <c r="A572" s="10"/>
    </row>
    <row r="573" spans="1:1" ht="14.25" customHeight="1" x14ac:dyDescent="0.35">
      <c r="A573" s="10"/>
    </row>
    <row r="574" spans="1:1" ht="14.25" customHeight="1" x14ac:dyDescent="0.35">
      <c r="A574" s="10"/>
    </row>
    <row r="575" spans="1:1" ht="14.25" customHeight="1" x14ac:dyDescent="0.35">
      <c r="A575" s="10"/>
    </row>
    <row r="576" spans="1:1" ht="14.25" customHeight="1" x14ac:dyDescent="0.35">
      <c r="A576" s="10"/>
    </row>
    <row r="577" spans="1:1" ht="14.25" customHeight="1" x14ac:dyDescent="0.35">
      <c r="A577" s="10"/>
    </row>
    <row r="578" spans="1:1" ht="14.25" customHeight="1" x14ac:dyDescent="0.35">
      <c r="A578" s="10"/>
    </row>
    <row r="579" spans="1:1" ht="14.25" customHeight="1" x14ac:dyDescent="0.35">
      <c r="A579" s="10"/>
    </row>
    <row r="580" spans="1:1" ht="14.25" customHeight="1" x14ac:dyDescent="0.35">
      <c r="A580" s="10"/>
    </row>
    <row r="581" spans="1:1" ht="14.25" customHeight="1" x14ac:dyDescent="0.35">
      <c r="A581" s="10"/>
    </row>
    <row r="582" spans="1:1" ht="14.25" customHeight="1" x14ac:dyDescent="0.35">
      <c r="A582" s="10"/>
    </row>
    <row r="583" spans="1:1" ht="14.25" customHeight="1" x14ac:dyDescent="0.35">
      <c r="A583" s="10"/>
    </row>
    <row r="584" spans="1:1" ht="14.25" customHeight="1" x14ac:dyDescent="0.35">
      <c r="A584" s="10"/>
    </row>
    <row r="585" spans="1:1" ht="14.25" customHeight="1" x14ac:dyDescent="0.35">
      <c r="A585" s="10"/>
    </row>
    <row r="586" spans="1:1" ht="14.25" customHeight="1" x14ac:dyDescent="0.35">
      <c r="A586" s="10"/>
    </row>
    <row r="587" spans="1:1" ht="14.25" customHeight="1" x14ac:dyDescent="0.35">
      <c r="A587" s="10"/>
    </row>
    <row r="588" spans="1:1" ht="14.25" customHeight="1" x14ac:dyDescent="0.35">
      <c r="A588" s="10"/>
    </row>
    <row r="589" spans="1:1" ht="14.25" customHeight="1" x14ac:dyDescent="0.35">
      <c r="A589" s="10"/>
    </row>
    <row r="590" spans="1:1" ht="14.25" customHeight="1" x14ac:dyDescent="0.35">
      <c r="A590" s="10"/>
    </row>
    <row r="591" spans="1:1" ht="14.25" customHeight="1" x14ac:dyDescent="0.35">
      <c r="A591" s="10"/>
    </row>
    <row r="592" spans="1:1" ht="14.25" customHeight="1" x14ac:dyDescent="0.35">
      <c r="A592" s="10"/>
    </row>
    <row r="593" spans="1:1" ht="14.25" customHeight="1" x14ac:dyDescent="0.35">
      <c r="A593" s="10"/>
    </row>
    <row r="594" spans="1:1" ht="14.25" customHeight="1" x14ac:dyDescent="0.35">
      <c r="A594" s="10"/>
    </row>
    <row r="595" spans="1:1" ht="14.25" customHeight="1" x14ac:dyDescent="0.35">
      <c r="A595" s="10"/>
    </row>
    <row r="596" spans="1:1" ht="14.25" customHeight="1" x14ac:dyDescent="0.35">
      <c r="A596" s="10"/>
    </row>
    <row r="597" spans="1:1" ht="14.25" customHeight="1" x14ac:dyDescent="0.35">
      <c r="A597" s="10"/>
    </row>
    <row r="598" spans="1:1" ht="14.25" customHeight="1" x14ac:dyDescent="0.35">
      <c r="A598" s="10"/>
    </row>
    <row r="599" spans="1:1" ht="14.25" customHeight="1" x14ac:dyDescent="0.35">
      <c r="A599" s="10"/>
    </row>
    <row r="600" spans="1:1" ht="14.25" customHeight="1" x14ac:dyDescent="0.35">
      <c r="A600" s="10"/>
    </row>
    <row r="601" spans="1:1" ht="14.25" customHeight="1" x14ac:dyDescent="0.35">
      <c r="A601" s="10"/>
    </row>
    <row r="602" spans="1:1" ht="14.25" customHeight="1" x14ac:dyDescent="0.35">
      <c r="A602" s="10"/>
    </row>
    <row r="603" spans="1:1" ht="14.25" customHeight="1" x14ac:dyDescent="0.35">
      <c r="A603" s="10"/>
    </row>
    <row r="604" spans="1:1" ht="14.25" customHeight="1" x14ac:dyDescent="0.35">
      <c r="A604" s="10"/>
    </row>
    <row r="605" spans="1:1" ht="14.25" customHeight="1" x14ac:dyDescent="0.35">
      <c r="A605" s="10"/>
    </row>
    <row r="606" spans="1:1" ht="14.25" customHeight="1" x14ac:dyDescent="0.35">
      <c r="A606" s="10"/>
    </row>
    <row r="607" spans="1:1" ht="14.25" customHeight="1" x14ac:dyDescent="0.35">
      <c r="A607" s="10"/>
    </row>
    <row r="608" spans="1:1" ht="14.25" customHeight="1" x14ac:dyDescent="0.35">
      <c r="A608" s="10"/>
    </row>
    <row r="609" spans="1:1" ht="14.25" customHeight="1" x14ac:dyDescent="0.35">
      <c r="A609" s="10"/>
    </row>
    <row r="610" spans="1:1" ht="14.25" customHeight="1" x14ac:dyDescent="0.35">
      <c r="A610" s="10"/>
    </row>
    <row r="611" spans="1:1" ht="14.25" customHeight="1" x14ac:dyDescent="0.35">
      <c r="A611" s="10"/>
    </row>
    <row r="612" spans="1:1" ht="14.25" customHeight="1" x14ac:dyDescent="0.35">
      <c r="A612" s="10"/>
    </row>
    <row r="613" spans="1:1" ht="14.25" customHeight="1" x14ac:dyDescent="0.35">
      <c r="A613" s="10"/>
    </row>
    <row r="614" spans="1:1" ht="14.25" customHeight="1" x14ac:dyDescent="0.35">
      <c r="A614" s="10"/>
    </row>
    <row r="615" spans="1:1" ht="14.25" customHeight="1" x14ac:dyDescent="0.35">
      <c r="A615" s="10"/>
    </row>
    <row r="616" spans="1:1" ht="14.25" customHeight="1" x14ac:dyDescent="0.35">
      <c r="A616" s="10"/>
    </row>
    <row r="617" spans="1:1" ht="14.25" customHeight="1" x14ac:dyDescent="0.35">
      <c r="A617" s="10"/>
    </row>
    <row r="618" spans="1:1" ht="14.25" customHeight="1" x14ac:dyDescent="0.35">
      <c r="A618" s="10"/>
    </row>
    <row r="619" spans="1:1" ht="14.25" customHeight="1" x14ac:dyDescent="0.35">
      <c r="A619" s="10"/>
    </row>
    <row r="620" spans="1:1" ht="14.25" customHeight="1" x14ac:dyDescent="0.35">
      <c r="A620" s="10"/>
    </row>
    <row r="621" spans="1:1" ht="14.25" customHeight="1" x14ac:dyDescent="0.35">
      <c r="A621" s="10"/>
    </row>
    <row r="622" spans="1:1" ht="14.25" customHeight="1" x14ac:dyDescent="0.35">
      <c r="A622" s="10"/>
    </row>
    <row r="623" spans="1:1" ht="14.25" customHeight="1" x14ac:dyDescent="0.35">
      <c r="A623" s="10"/>
    </row>
    <row r="624" spans="1:1" ht="14.25" customHeight="1" x14ac:dyDescent="0.35">
      <c r="A624" s="10"/>
    </row>
    <row r="625" spans="1:1" ht="14.25" customHeight="1" x14ac:dyDescent="0.35">
      <c r="A625" s="10"/>
    </row>
    <row r="626" spans="1:1" ht="14.25" customHeight="1" x14ac:dyDescent="0.35">
      <c r="A626" s="10"/>
    </row>
    <row r="627" spans="1:1" ht="14.25" customHeight="1" x14ac:dyDescent="0.35">
      <c r="A627" s="10"/>
    </row>
    <row r="628" spans="1:1" ht="14.25" customHeight="1" x14ac:dyDescent="0.35">
      <c r="A628" s="10"/>
    </row>
    <row r="629" spans="1:1" ht="14.25" customHeight="1" x14ac:dyDescent="0.35">
      <c r="A629" s="10"/>
    </row>
    <row r="630" spans="1:1" ht="14.25" customHeight="1" x14ac:dyDescent="0.35">
      <c r="A630" s="10"/>
    </row>
    <row r="631" spans="1:1" ht="14.25" customHeight="1" x14ac:dyDescent="0.35">
      <c r="A631" s="10"/>
    </row>
    <row r="632" spans="1:1" ht="14.25" customHeight="1" x14ac:dyDescent="0.35">
      <c r="A632" s="10"/>
    </row>
    <row r="633" spans="1:1" ht="14.25" customHeight="1" x14ac:dyDescent="0.35">
      <c r="A633" s="10"/>
    </row>
    <row r="634" spans="1:1" ht="14.25" customHeight="1" x14ac:dyDescent="0.35">
      <c r="A634" s="10"/>
    </row>
    <row r="635" spans="1:1" ht="14.25" customHeight="1" x14ac:dyDescent="0.35">
      <c r="A635" s="10"/>
    </row>
    <row r="636" spans="1:1" ht="14.25" customHeight="1" x14ac:dyDescent="0.35">
      <c r="A636" s="10"/>
    </row>
    <row r="637" spans="1:1" ht="14.25" customHeight="1" x14ac:dyDescent="0.35">
      <c r="A637" s="10"/>
    </row>
    <row r="638" spans="1:1" ht="14.25" customHeight="1" x14ac:dyDescent="0.35">
      <c r="A638" s="10"/>
    </row>
    <row r="639" spans="1:1" ht="14.25" customHeight="1" x14ac:dyDescent="0.35">
      <c r="A639" s="10"/>
    </row>
    <row r="640" spans="1:1" ht="14.25" customHeight="1" x14ac:dyDescent="0.35">
      <c r="A640" s="10"/>
    </row>
    <row r="641" spans="1:1" ht="14.25" customHeight="1" x14ac:dyDescent="0.35">
      <c r="A641" s="10"/>
    </row>
    <row r="642" spans="1:1" ht="14.25" customHeight="1" x14ac:dyDescent="0.35">
      <c r="A642" s="10"/>
    </row>
    <row r="643" spans="1:1" ht="14.25" customHeight="1" x14ac:dyDescent="0.35">
      <c r="A643" s="10"/>
    </row>
    <row r="644" spans="1:1" ht="14.25" customHeight="1" x14ac:dyDescent="0.35">
      <c r="A644" s="10"/>
    </row>
    <row r="645" spans="1:1" ht="14.25" customHeight="1" x14ac:dyDescent="0.35">
      <c r="A645" s="10"/>
    </row>
    <row r="646" spans="1:1" ht="14.25" customHeight="1" x14ac:dyDescent="0.35">
      <c r="A646" s="10"/>
    </row>
    <row r="647" spans="1:1" ht="14.25" customHeight="1" x14ac:dyDescent="0.35">
      <c r="A647" s="10"/>
    </row>
    <row r="648" spans="1:1" ht="14.25" customHeight="1" x14ac:dyDescent="0.35">
      <c r="A648" s="10"/>
    </row>
    <row r="649" spans="1:1" ht="14.25" customHeight="1" x14ac:dyDescent="0.35">
      <c r="A649" s="10"/>
    </row>
    <row r="650" spans="1:1" ht="14.25" customHeight="1" x14ac:dyDescent="0.35">
      <c r="A650" s="10"/>
    </row>
    <row r="651" spans="1:1" ht="14.25" customHeight="1" x14ac:dyDescent="0.35">
      <c r="A651" s="10"/>
    </row>
    <row r="652" spans="1:1" ht="14.25" customHeight="1" x14ac:dyDescent="0.35">
      <c r="A652" s="10"/>
    </row>
    <row r="653" spans="1:1" ht="14.25" customHeight="1" x14ac:dyDescent="0.35">
      <c r="A653" s="10"/>
    </row>
    <row r="654" spans="1:1" ht="14.25" customHeight="1" x14ac:dyDescent="0.35">
      <c r="A654" s="10"/>
    </row>
    <row r="655" spans="1:1" ht="14.25" customHeight="1" x14ac:dyDescent="0.35">
      <c r="A655" s="10"/>
    </row>
    <row r="656" spans="1:1" ht="14.25" customHeight="1" x14ac:dyDescent="0.35">
      <c r="A656" s="10"/>
    </row>
    <row r="657" spans="1:1" ht="14.25" customHeight="1" x14ac:dyDescent="0.35">
      <c r="A657" s="10"/>
    </row>
    <row r="658" spans="1:1" ht="14.25" customHeight="1" x14ac:dyDescent="0.35">
      <c r="A658" s="10"/>
    </row>
    <row r="659" spans="1:1" ht="14.25" customHeight="1" x14ac:dyDescent="0.35">
      <c r="A659" s="10"/>
    </row>
    <row r="660" spans="1:1" ht="14.25" customHeight="1" x14ac:dyDescent="0.35">
      <c r="A660" s="10"/>
    </row>
    <row r="661" spans="1:1" ht="14.25" customHeight="1" x14ac:dyDescent="0.35">
      <c r="A661" s="10"/>
    </row>
    <row r="662" spans="1:1" ht="14.25" customHeight="1" x14ac:dyDescent="0.35">
      <c r="A662" s="10"/>
    </row>
    <row r="663" spans="1:1" ht="14.25" customHeight="1" x14ac:dyDescent="0.35">
      <c r="A663" s="10"/>
    </row>
    <row r="664" spans="1:1" ht="14.25" customHeight="1" x14ac:dyDescent="0.35">
      <c r="A664" s="10"/>
    </row>
    <row r="665" spans="1:1" ht="14.25" customHeight="1" x14ac:dyDescent="0.35">
      <c r="A665" s="10"/>
    </row>
    <row r="666" spans="1:1" ht="14.25" customHeight="1" x14ac:dyDescent="0.35">
      <c r="A666" s="10"/>
    </row>
    <row r="667" spans="1:1" ht="14.25" customHeight="1" x14ac:dyDescent="0.35">
      <c r="A667" s="10"/>
    </row>
    <row r="668" spans="1:1" ht="14.25" customHeight="1" x14ac:dyDescent="0.35">
      <c r="A668" s="10"/>
    </row>
    <row r="669" spans="1:1" ht="14.25" customHeight="1" x14ac:dyDescent="0.35">
      <c r="A669" s="10"/>
    </row>
    <row r="670" spans="1:1" ht="14.25" customHeight="1" x14ac:dyDescent="0.35">
      <c r="A670" s="10"/>
    </row>
    <row r="671" spans="1:1" ht="14.25" customHeight="1" x14ac:dyDescent="0.35">
      <c r="A671" s="10"/>
    </row>
    <row r="672" spans="1:1" ht="14.25" customHeight="1" x14ac:dyDescent="0.35">
      <c r="A672" s="10"/>
    </row>
    <row r="673" spans="1:1" ht="14.25" customHeight="1" x14ac:dyDescent="0.35">
      <c r="A673" s="10"/>
    </row>
    <row r="674" spans="1:1" ht="14.25" customHeight="1" x14ac:dyDescent="0.35">
      <c r="A674" s="10"/>
    </row>
    <row r="675" spans="1:1" ht="14.25" customHeight="1" x14ac:dyDescent="0.35">
      <c r="A675" s="10"/>
    </row>
    <row r="676" spans="1:1" ht="14.25" customHeight="1" x14ac:dyDescent="0.35">
      <c r="A676" s="10"/>
    </row>
    <row r="677" spans="1:1" ht="14.25" customHeight="1" x14ac:dyDescent="0.35">
      <c r="A677" s="10"/>
    </row>
    <row r="678" spans="1:1" ht="14.25" customHeight="1" x14ac:dyDescent="0.35">
      <c r="A678" s="10"/>
    </row>
    <row r="679" spans="1:1" ht="14.25" customHeight="1" x14ac:dyDescent="0.35">
      <c r="A679" s="10"/>
    </row>
    <row r="680" spans="1:1" ht="14.25" customHeight="1" x14ac:dyDescent="0.35">
      <c r="A680" s="10"/>
    </row>
    <row r="681" spans="1:1" ht="14.25" customHeight="1" x14ac:dyDescent="0.35">
      <c r="A681" s="10"/>
    </row>
    <row r="682" spans="1:1" ht="14.25" customHeight="1" x14ac:dyDescent="0.35">
      <c r="A682" s="10"/>
    </row>
    <row r="683" spans="1:1" ht="14.25" customHeight="1" x14ac:dyDescent="0.35">
      <c r="A683" s="10"/>
    </row>
    <row r="684" spans="1:1" ht="14.25" customHeight="1" x14ac:dyDescent="0.35">
      <c r="A684" s="10"/>
    </row>
    <row r="685" spans="1:1" ht="14.25" customHeight="1" x14ac:dyDescent="0.35">
      <c r="A685" s="10"/>
    </row>
    <row r="686" spans="1:1" ht="14.25" customHeight="1" x14ac:dyDescent="0.35">
      <c r="A686" s="10"/>
    </row>
    <row r="687" spans="1:1" ht="14.25" customHeight="1" x14ac:dyDescent="0.35">
      <c r="A687" s="10"/>
    </row>
    <row r="688" spans="1:1" ht="14.25" customHeight="1" x14ac:dyDescent="0.35">
      <c r="A688" s="10"/>
    </row>
    <row r="689" spans="1:1" ht="14.25" customHeight="1" x14ac:dyDescent="0.35">
      <c r="A689" s="10"/>
    </row>
    <row r="690" spans="1:1" ht="14.25" customHeight="1" x14ac:dyDescent="0.35">
      <c r="A690" s="10"/>
    </row>
    <row r="691" spans="1:1" ht="14.25" customHeight="1" x14ac:dyDescent="0.35">
      <c r="A691" s="10"/>
    </row>
    <row r="692" spans="1:1" ht="14.25" customHeight="1" x14ac:dyDescent="0.35">
      <c r="A692" s="10"/>
    </row>
    <row r="693" spans="1:1" ht="14.25" customHeight="1" x14ac:dyDescent="0.35">
      <c r="A693" s="10"/>
    </row>
    <row r="694" spans="1:1" ht="14.25" customHeight="1" x14ac:dyDescent="0.35">
      <c r="A694" s="10"/>
    </row>
    <row r="695" spans="1:1" ht="14.25" customHeight="1" x14ac:dyDescent="0.35">
      <c r="A695" s="10"/>
    </row>
    <row r="696" spans="1:1" ht="14.25" customHeight="1" x14ac:dyDescent="0.35">
      <c r="A696" s="10"/>
    </row>
    <row r="697" spans="1:1" ht="14.25" customHeight="1" x14ac:dyDescent="0.35">
      <c r="A697" s="10"/>
    </row>
    <row r="698" spans="1:1" ht="14.25" customHeight="1" x14ac:dyDescent="0.35">
      <c r="A698" s="10"/>
    </row>
    <row r="699" spans="1:1" ht="14.25" customHeight="1" x14ac:dyDescent="0.35">
      <c r="A699" s="10"/>
    </row>
    <row r="700" spans="1:1" ht="14.25" customHeight="1" x14ac:dyDescent="0.35">
      <c r="A700" s="10"/>
    </row>
    <row r="701" spans="1:1" ht="14.25" customHeight="1" x14ac:dyDescent="0.35">
      <c r="A701" s="10"/>
    </row>
    <row r="702" spans="1:1" ht="14.25" customHeight="1" x14ac:dyDescent="0.35">
      <c r="A702" s="10"/>
    </row>
    <row r="703" spans="1:1" ht="14.25" customHeight="1" x14ac:dyDescent="0.35">
      <c r="A703" s="10"/>
    </row>
    <row r="704" spans="1:1" ht="14.25" customHeight="1" x14ac:dyDescent="0.35">
      <c r="A704" s="10"/>
    </row>
    <row r="705" spans="1:1" ht="14.25" customHeight="1" x14ac:dyDescent="0.35">
      <c r="A705" s="10"/>
    </row>
    <row r="706" spans="1:1" ht="14.25" customHeight="1" x14ac:dyDescent="0.35">
      <c r="A706" s="10"/>
    </row>
    <row r="707" spans="1:1" ht="14.25" customHeight="1" x14ac:dyDescent="0.35">
      <c r="A707" s="10"/>
    </row>
    <row r="708" spans="1:1" ht="14.25" customHeight="1" x14ac:dyDescent="0.35">
      <c r="A708" s="10"/>
    </row>
    <row r="709" spans="1:1" ht="14.25" customHeight="1" x14ac:dyDescent="0.35">
      <c r="A709" s="10"/>
    </row>
    <row r="710" spans="1:1" ht="14.25" customHeight="1" x14ac:dyDescent="0.35">
      <c r="A710" s="10"/>
    </row>
    <row r="711" spans="1:1" ht="14.25" customHeight="1" x14ac:dyDescent="0.35">
      <c r="A711" s="10"/>
    </row>
    <row r="712" spans="1:1" ht="14.25" customHeight="1" x14ac:dyDescent="0.35">
      <c r="A712" s="10"/>
    </row>
    <row r="713" spans="1:1" ht="14.25" customHeight="1" x14ac:dyDescent="0.35">
      <c r="A713" s="10"/>
    </row>
    <row r="714" spans="1:1" ht="14.25" customHeight="1" x14ac:dyDescent="0.35">
      <c r="A714" s="10"/>
    </row>
    <row r="715" spans="1:1" ht="14.25" customHeight="1" x14ac:dyDescent="0.35">
      <c r="A715" s="10"/>
    </row>
    <row r="716" spans="1:1" ht="14.25" customHeight="1" x14ac:dyDescent="0.35">
      <c r="A716" s="10"/>
    </row>
    <row r="717" spans="1:1" ht="14.25" customHeight="1" x14ac:dyDescent="0.35">
      <c r="A717" s="10"/>
    </row>
    <row r="718" spans="1:1" ht="14.25" customHeight="1" x14ac:dyDescent="0.35">
      <c r="A718" s="10"/>
    </row>
    <row r="719" spans="1:1" ht="14.25" customHeight="1" x14ac:dyDescent="0.35">
      <c r="A719" s="10"/>
    </row>
    <row r="720" spans="1:1" ht="14.25" customHeight="1" x14ac:dyDescent="0.35">
      <c r="A720" s="10"/>
    </row>
    <row r="721" spans="1:1" ht="14.25" customHeight="1" x14ac:dyDescent="0.35">
      <c r="A721" s="10"/>
    </row>
    <row r="722" spans="1:1" ht="14.25" customHeight="1" x14ac:dyDescent="0.35">
      <c r="A722" s="10"/>
    </row>
    <row r="723" spans="1:1" ht="14.25" customHeight="1" x14ac:dyDescent="0.35">
      <c r="A723" s="10"/>
    </row>
    <row r="724" spans="1:1" ht="14.25" customHeight="1" x14ac:dyDescent="0.35">
      <c r="A724" s="10"/>
    </row>
    <row r="725" spans="1:1" ht="14.25" customHeight="1" x14ac:dyDescent="0.35">
      <c r="A725" s="10"/>
    </row>
    <row r="726" spans="1:1" ht="14.25" customHeight="1" x14ac:dyDescent="0.35">
      <c r="A726" s="10"/>
    </row>
    <row r="727" spans="1:1" ht="14.25" customHeight="1" x14ac:dyDescent="0.35">
      <c r="A727" s="10"/>
    </row>
    <row r="728" spans="1:1" ht="14.25" customHeight="1" x14ac:dyDescent="0.35">
      <c r="A728" s="10"/>
    </row>
    <row r="729" spans="1:1" ht="14.25" customHeight="1" x14ac:dyDescent="0.35">
      <c r="A729" s="10"/>
    </row>
    <row r="730" spans="1:1" ht="14.25" customHeight="1" x14ac:dyDescent="0.35">
      <c r="A730" s="10"/>
    </row>
    <row r="731" spans="1:1" ht="14.25" customHeight="1" x14ac:dyDescent="0.35">
      <c r="A731" s="10"/>
    </row>
    <row r="732" spans="1:1" ht="14.25" customHeight="1" x14ac:dyDescent="0.35">
      <c r="A732" s="10"/>
    </row>
    <row r="733" spans="1:1" ht="14.25" customHeight="1" x14ac:dyDescent="0.35">
      <c r="A733" s="10"/>
    </row>
    <row r="734" spans="1:1" ht="14.25" customHeight="1" x14ac:dyDescent="0.35">
      <c r="A734" s="10"/>
    </row>
    <row r="735" spans="1:1" ht="14.25" customHeight="1" x14ac:dyDescent="0.35">
      <c r="A735" s="10"/>
    </row>
    <row r="736" spans="1:1" ht="14.25" customHeight="1" x14ac:dyDescent="0.35">
      <c r="A736" s="10"/>
    </row>
    <row r="737" spans="1:1" ht="14.25" customHeight="1" x14ac:dyDescent="0.35">
      <c r="A737" s="10"/>
    </row>
    <row r="738" spans="1:1" ht="14.25" customHeight="1" x14ac:dyDescent="0.35">
      <c r="A738" s="10"/>
    </row>
    <row r="739" spans="1:1" ht="14.25" customHeight="1" x14ac:dyDescent="0.35">
      <c r="A739" s="10"/>
    </row>
    <row r="740" spans="1:1" ht="14.25" customHeight="1" x14ac:dyDescent="0.35">
      <c r="A740" s="10"/>
    </row>
    <row r="741" spans="1:1" ht="14.25" customHeight="1" x14ac:dyDescent="0.35">
      <c r="A741" s="10"/>
    </row>
    <row r="742" spans="1:1" ht="14.25" customHeight="1" x14ac:dyDescent="0.35">
      <c r="A742" s="10"/>
    </row>
    <row r="743" spans="1:1" ht="14.25" customHeight="1" x14ac:dyDescent="0.35">
      <c r="A743" s="10"/>
    </row>
    <row r="744" spans="1:1" ht="14.25" customHeight="1" x14ac:dyDescent="0.35">
      <c r="A744" s="10"/>
    </row>
    <row r="745" spans="1:1" ht="14.25" customHeight="1" x14ac:dyDescent="0.35">
      <c r="A745" s="10"/>
    </row>
    <row r="746" spans="1:1" ht="14.25" customHeight="1" x14ac:dyDescent="0.35">
      <c r="A746" s="10"/>
    </row>
    <row r="747" spans="1:1" ht="14.25" customHeight="1" x14ac:dyDescent="0.35">
      <c r="A747" s="10"/>
    </row>
    <row r="748" spans="1:1" ht="14.25" customHeight="1" x14ac:dyDescent="0.35">
      <c r="A748" s="10"/>
    </row>
    <row r="749" spans="1:1" ht="14.25" customHeight="1" x14ac:dyDescent="0.35">
      <c r="A749" s="10"/>
    </row>
    <row r="750" spans="1:1" ht="14.25" customHeight="1" x14ac:dyDescent="0.35">
      <c r="A750" s="10"/>
    </row>
    <row r="751" spans="1:1" ht="14.25" customHeight="1" x14ac:dyDescent="0.35">
      <c r="A751" s="10"/>
    </row>
    <row r="752" spans="1:1" ht="14.25" customHeight="1" x14ac:dyDescent="0.35">
      <c r="A752" s="10"/>
    </row>
    <row r="753" spans="1:1" ht="14.25" customHeight="1" x14ac:dyDescent="0.35">
      <c r="A753" s="10"/>
    </row>
    <row r="754" spans="1:1" ht="14.25" customHeight="1" x14ac:dyDescent="0.35">
      <c r="A754" s="10"/>
    </row>
    <row r="755" spans="1:1" ht="14.25" customHeight="1" x14ac:dyDescent="0.35">
      <c r="A755" s="10"/>
    </row>
    <row r="756" spans="1:1" ht="14.25" customHeight="1" x14ac:dyDescent="0.35">
      <c r="A756" s="10"/>
    </row>
    <row r="757" spans="1:1" ht="14.25" customHeight="1" x14ac:dyDescent="0.35">
      <c r="A757" s="10"/>
    </row>
    <row r="758" spans="1:1" ht="14.25" customHeight="1" x14ac:dyDescent="0.35">
      <c r="A758" s="10"/>
    </row>
    <row r="759" spans="1:1" ht="14.25" customHeight="1" x14ac:dyDescent="0.35">
      <c r="A759" s="10"/>
    </row>
    <row r="760" spans="1:1" ht="14.25" customHeight="1" x14ac:dyDescent="0.35">
      <c r="A760" s="10"/>
    </row>
    <row r="761" spans="1:1" ht="14.25" customHeight="1" x14ac:dyDescent="0.35">
      <c r="A761" s="10"/>
    </row>
    <row r="762" spans="1:1" ht="14.25" customHeight="1" x14ac:dyDescent="0.35">
      <c r="A762" s="10"/>
    </row>
    <row r="763" spans="1:1" ht="14.25" customHeight="1" x14ac:dyDescent="0.35">
      <c r="A763" s="10"/>
    </row>
    <row r="764" spans="1:1" ht="14.25" customHeight="1" x14ac:dyDescent="0.35">
      <c r="A764" s="10"/>
    </row>
    <row r="765" spans="1:1" ht="14.25" customHeight="1" x14ac:dyDescent="0.35">
      <c r="A765" s="10"/>
    </row>
    <row r="766" spans="1:1" ht="14.25" customHeight="1" x14ac:dyDescent="0.35">
      <c r="A766" s="10"/>
    </row>
    <row r="767" spans="1:1" ht="14.25" customHeight="1" x14ac:dyDescent="0.35">
      <c r="A767" s="10"/>
    </row>
    <row r="768" spans="1:1" ht="14.25" customHeight="1" x14ac:dyDescent="0.35">
      <c r="A768" s="10"/>
    </row>
    <row r="769" spans="1:1" ht="14.25" customHeight="1" x14ac:dyDescent="0.35">
      <c r="A769" s="10"/>
    </row>
    <row r="770" spans="1:1" ht="14.25" customHeight="1" x14ac:dyDescent="0.35">
      <c r="A770" s="10"/>
    </row>
    <row r="771" spans="1:1" ht="14.25" customHeight="1" x14ac:dyDescent="0.35">
      <c r="A771" s="10"/>
    </row>
    <row r="772" spans="1:1" ht="14.25" customHeight="1" x14ac:dyDescent="0.35">
      <c r="A772" s="10"/>
    </row>
    <row r="773" spans="1:1" ht="14.25" customHeight="1" x14ac:dyDescent="0.35">
      <c r="A773" s="10"/>
    </row>
    <row r="774" spans="1:1" ht="14.25" customHeight="1" x14ac:dyDescent="0.35">
      <c r="A774" s="10"/>
    </row>
    <row r="775" spans="1:1" ht="14.25" customHeight="1" x14ac:dyDescent="0.35">
      <c r="A775" s="10"/>
    </row>
    <row r="776" spans="1:1" ht="14.25" customHeight="1" x14ac:dyDescent="0.35">
      <c r="A776" s="10"/>
    </row>
    <row r="777" spans="1:1" ht="14.25" customHeight="1" x14ac:dyDescent="0.35">
      <c r="A777" s="10"/>
    </row>
    <row r="778" spans="1:1" ht="14.25" customHeight="1" x14ac:dyDescent="0.35">
      <c r="A778" s="10"/>
    </row>
    <row r="779" spans="1:1" ht="14.25" customHeight="1" x14ac:dyDescent="0.35">
      <c r="A779" s="10"/>
    </row>
    <row r="780" spans="1:1" ht="14.25" customHeight="1" x14ac:dyDescent="0.35">
      <c r="A780" s="10"/>
    </row>
    <row r="781" spans="1:1" ht="14.25" customHeight="1" x14ac:dyDescent="0.35">
      <c r="A781" s="10"/>
    </row>
    <row r="782" spans="1:1" ht="14.25" customHeight="1" x14ac:dyDescent="0.35">
      <c r="A782" s="10"/>
    </row>
    <row r="783" spans="1:1" ht="14.25" customHeight="1" x14ac:dyDescent="0.35">
      <c r="A783" s="10"/>
    </row>
    <row r="784" spans="1:1" ht="14.25" customHeight="1" x14ac:dyDescent="0.35">
      <c r="A784" s="10"/>
    </row>
    <row r="785" spans="1:1" ht="14.25" customHeight="1" x14ac:dyDescent="0.35">
      <c r="A785" s="10"/>
    </row>
    <row r="786" spans="1:1" ht="14.25" customHeight="1" x14ac:dyDescent="0.35">
      <c r="A786" s="10"/>
    </row>
    <row r="787" spans="1:1" ht="14.25" customHeight="1" x14ac:dyDescent="0.35">
      <c r="A787" s="10"/>
    </row>
    <row r="788" spans="1:1" ht="14.25" customHeight="1" x14ac:dyDescent="0.35">
      <c r="A788" s="10"/>
    </row>
    <row r="789" spans="1:1" ht="14.25" customHeight="1" x14ac:dyDescent="0.35">
      <c r="A789" s="10"/>
    </row>
    <row r="790" spans="1:1" ht="14.25" customHeight="1" x14ac:dyDescent="0.35">
      <c r="A790" s="10"/>
    </row>
    <row r="791" spans="1:1" ht="14.25" customHeight="1" x14ac:dyDescent="0.35">
      <c r="A791" s="10"/>
    </row>
    <row r="792" spans="1:1" ht="14.25" customHeight="1" x14ac:dyDescent="0.35">
      <c r="A792" s="10"/>
    </row>
    <row r="793" spans="1:1" ht="14.25" customHeight="1" x14ac:dyDescent="0.35">
      <c r="A793" s="10"/>
    </row>
    <row r="794" spans="1:1" ht="14.25" customHeight="1" x14ac:dyDescent="0.35">
      <c r="A794" s="10"/>
    </row>
    <row r="795" spans="1:1" ht="14.25" customHeight="1" x14ac:dyDescent="0.35">
      <c r="A795" s="10"/>
    </row>
    <row r="796" spans="1:1" ht="14.25" customHeight="1" x14ac:dyDescent="0.35">
      <c r="A796" s="10"/>
    </row>
    <row r="797" spans="1:1" ht="14.25" customHeight="1" x14ac:dyDescent="0.35">
      <c r="A797" s="10"/>
    </row>
    <row r="798" spans="1:1" ht="14.25" customHeight="1" x14ac:dyDescent="0.35">
      <c r="A798" s="10"/>
    </row>
    <row r="799" spans="1:1" ht="14.25" customHeight="1" x14ac:dyDescent="0.35">
      <c r="A799" s="10"/>
    </row>
    <row r="800" spans="1:1" ht="14.25" customHeight="1" x14ac:dyDescent="0.35">
      <c r="A800" s="10"/>
    </row>
    <row r="801" spans="1:1" ht="14.25" customHeight="1" x14ac:dyDescent="0.35">
      <c r="A801" s="10"/>
    </row>
    <row r="802" spans="1:1" ht="14.25" customHeight="1" x14ac:dyDescent="0.35">
      <c r="A802" s="10"/>
    </row>
    <row r="803" spans="1:1" ht="14.25" customHeight="1" x14ac:dyDescent="0.35">
      <c r="A803" s="10"/>
    </row>
    <row r="804" spans="1:1" ht="14.25" customHeight="1" x14ac:dyDescent="0.35">
      <c r="A804" s="10"/>
    </row>
    <row r="805" spans="1:1" ht="14.25" customHeight="1" x14ac:dyDescent="0.35">
      <c r="A805" s="10"/>
    </row>
    <row r="806" spans="1:1" ht="14.25" customHeight="1" x14ac:dyDescent="0.35">
      <c r="A806" s="10"/>
    </row>
    <row r="807" spans="1:1" ht="14.25" customHeight="1" x14ac:dyDescent="0.35">
      <c r="A807" s="10"/>
    </row>
    <row r="808" spans="1:1" ht="14.25" customHeight="1" x14ac:dyDescent="0.35">
      <c r="A808" s="10"/>
    </row>
    <row r="809" spans="1:1" ht="14.25" customHeight="1" x14ac:dyDescent="0.35">
      <c r="A809" s="10"/>
    </row>
    <row r="810" spans="1:1" ht="14.25" customHeight="1" x14ac:dyDescent="0.35">
      <c r="A810" s="10"/>
    </row>
    <row r="811" spans="1:1" ht="14.25" customHeight="1" x14ac:dyDescent="0.35">
      <c r="A811" s="10"/>
    </row>
    <row r="812" spans="1:1" ht="14.25" customHeight="1" x14ac:dyDescent="0.35">
      <c r="A812" s="10"/>
    </row>
    <row r="813" spans="1:1" ht="14.25" customHeight="1" x14ac:dyDescent="0.35">
      <c r="A813" s="10"/>
    </row>
    <row r="814" spans="1:1" ht="14.25" customHeight="1" x14ac:dyDescent="0.35">
      <c r="A814" s="10"/>
    </row>
    <row r="815" spans="1:1" ht="14.25" customHeight="1" x14ac:dyDescent="0.35">
      <c r="A815" s="10"/>
    </row>
    <row r="816" spans="1:1" ht="14.25" customHeight="1" x14ac:dyDescent="0.35">
      <c r="A816" s="10"/>
    </row>
    <row r="817" spans="1:1" ht="14.25" customHeight="1" x14ac:dyDescent="0.35">
      <c r="A817" s="10"/>
    </row>
    <row r="818" spans="1:1" ht="14.25" customHeight="1" x14ac:dyDescent="0.35">
      <c r="A818" s="10"/>
    </row>
    <row r="819" spans="1:1" ht="14.25" customHeight="1" x14ac:dyDescent="0.35">
      <c r="A819" s="10"/>
    </row>
    <row r="820" spans="1:1" ht="14.25" customHeight="1" x14ac:dyDescent="0.35">
      <c r="A820" s="10"/>
    </row>
    <row r="821" spans="1:1" ht="14.25" customHeight="1" x14ac:dyDescent="0.35">
      <c r="A821" s="10"/>
    </row>
    <row r="822" spans="1:1" ht="14.25" customHeight="1" x14ac:dyDescent="0.35">
      <c r="A822" s="10"/>
    </row>
    <row r="823" spans="1:1" ht="14.25" customHeight="1" x14ac:dyDescent="0.35">
      <c r="A823" s="10"/>
    </row>
    <row r="824" spans="1:1" ht="14.25" customHeight="1" x14ac:dyDescent="0.35">
      <c r="A824" s="10"/>
    </row>
    <row r="825" spans="1:1" ht="14.25" customHeight="1" x14ac:dyDescent="0.35">
      <c r="A825" s="10"/>
    </row>
    <row r="826" spans="1:1" ht="14.25" customHeight="1" x14ac:dyDescent="0.35">
      <c r="A826" s="10"/>
    </row>
    <row r="827" spans="1:1" ht="14.25" customHeight="1" x14ac:dyDescent="0.35">
      <c r="A827" s="10"/>
    </row>
    <row r="828" spans="1:1" ht="14.25" customHeight="1" x14ac:dyDescent="0.35">
      <c r="A828" s="10"/>
    </row>
    <row r="829" spans="1:1" ht="14.25" customHeight="1" x14ac:dyDescent="0.35">
      <c r="A829" s="10"/>
    </row>
    <row r="830" spans="1:1" ht="14.25" customHeight="1" x14ac:dyDescent="0.35">
      <c r="A830" s="10"/>
    </row>
    <row r="831" spans="1:1" ht="14.25" customHeight="1" x14ac:dyDescent="0.35">
      <c r="A831" s="10"/>
    </row>
    <row r="832" spans="1:1" ht="14.25" customHeight="1" x14ac:dyDescent="0.35">
      <c r="A832" s="10"/>
    </row>
    <row r="833" spans="1:1" ht="14.25" customHeight="1" x14ac:dyDescent="0.35">
      <c r="A833" s="10"/>
    </row>
    <row r="834" spans="1:1" ht="14.25" customHeight="1" x14ac:dyDescent="0.35">
      <c r="A834" s="10"/>
    </row>
    <row r="835" spans="1:1" ht="14.25" customHeight="1" x14ac:dyDescent="0.35">
      <c r="A835" s="10"/>
    </row>
    <row r="836" spans="1:1" ht="14.25" customHeight="1" x14ac:dyDescent="0.35">
      <c r="A836" s="10"/>
    </row>
    <row r="837" spans="1:1" ht="14.25" customHeight="1" x14ac:dyDescent="0.35">
      <c r="A837" s="10"/>
    </row>
    <row r="838" spans="1:1" ht="14.25" customHeight="1" x14ac:dyDescent="0.35">
      <c r="A838" s="10"/>
    </row>
    <row r="839" spans="1:1" ht="14.25" customHeight="1" x14ac:dyDescent="0.35">
      <c r="A839" s="10"/>
    </row>
    <row r="840" spans="1:1" ht="14.25" customHeight="1" x14ac:dyDescent="0.35">
      <c r="A840" s="10"/>
    </row>
    <row r="841" spans="1:1" ht="14.25" customHeight="1" x14ac:dyDescent="0.35">
      <c r="A841" s="10"/>
    </row>
    <row r="842" spans="1:1" ht="14.25" customHeight="1" x14ac:dyDescent="0.35">
      <c r="A842" s="10"/>
    </row>
    <row r="843" spans="1:1" ht="14.25" customHeight="1" x14ac:dyDescent="0.35">
      <c r="A843" s="10"/>
    </row>
    <row r="844" spans="1:1" ht="14.25" customHeight="1" x14ac:dyDescent="0.35">
      <c r="A844" s="10"/>
    </row>
    <row r="845" spans="1:1" ht="14.25" customHeight="1" x14ac:dyDescent="0.35">
      <c r="A845" s="10"/>
    </row>
    <row r="846" spans="1:1" ht="14.25" customHeight="1" x14ac:dyDescent="0.35">
      <c r="A846" s="10"/>
    </row>
    <row r="847" spans="1:1" ht="14.25" customHeight="1" x14ac:dyDescent="0.35">
      <c r="A847" s="10"/>
    </row>
    <row r="848" spans="1:1" ht="14.25" customHeight="1" x14ac:dyDescent="0.35">
      <c r="A848" s="10"/>
    </row>
    <row r="849" spans="1:1" ht="14.25" customHeight="1" x14ac:dyDescent="0.35">
      <c r="A849" s="10"/>
    </row>
    <row r="850" spans="1:1" ht="14.25" customHeight="1" x14ac:dyDescent="0.35">
      <c r="A850" s="10"/>
    </row>
    <row r="851" spans="1:1" ht="14.25" customHeight="1" x14ac:dyDescent="0.35">
      <c r="A851" s="10"/>
    </row>
    <row r="852" spans="1:1" ht="14.25" customHeight="1" x14ac:dyDescent="0.35">
      <c r="A852" s="10"/>
    </row>
    <row r="853" spans="1:1" ht="14.25" customHeight="1" x14ac:dyDescent="0.35">
      <c r="A853" s="10"/>
    </row>
    <row r="854" spans="1:1" ht="14.25" customHeight="1" x14ac:dyDescent="0.35">
      <c r="A854" s="10"/>
    </row>
    <row r="855" spans="1:1" ht="14.25" customHeight="1" x14ac:dyDescent="0.35">
      <c r="A855" s="10"/>
    </row>
    <row r="856" spans="1:1" ht="14.25" customHeight="1" x14ac:dyDescent="0.35">
      <c r="A856" s="10"/>
    </row>
    <row r="857" spans="1:1" ht="14.25" customHeight="1" x14ac:dyDescent="0.35">
      <c r="A857" s="10"/>
    </row>
    <row r="858" spans="1:1" ht="14.25" customHeight="1" x14ac:dyDescent="0.35">
      <c r="A858" s="10"/>
    </row>
    <row r="859" spans="1:1" ht="14.25" customHeight="1" x14ac:dyDescent="0.35">
      <c r="A859" s="10"/>
    </row>
    <row r="860" spans="1:1" ht="14.25" customHeight="1" x14ac:dyDescent="0.35">
      <c r="A860" s="10"/>
    </row>
    <row r="861" spans="1:1" ht="14.25" customHeight="1" x14ac:dyDescent="0.35">
      <c r="A861" s="10"/>
    </row>
    <row r="862" spans="1:1" ht="14.25" customHeight="1" x14ac:dyDescent="0.35">
      <c r="A862" s="10"/>
    </row>
    <row r="863" spans="1:1" ht="14.25" customHeight="1" x14ac:dyDescent="0.35">
      <c r="A863" s="10"/>
    </row>
    <row r="864" spans="1:1" ht="14.25" customHeight="1" x14ac:dyDescent="0.35">
      <c r="A864" s="10"/>
    </row>
    <row r="865" spans="1:1" ht="14.25" customHeight="1" x14ac:dyDescent="0.35">
      <c r="A865" s="10"/>
    </row>
    <row r="866" spans="1:1" ht="14.25" customHeight="1" x14ac:dyDescent="0.35">
      <c r="A866" s="10"/>
    </row>
    <row r="867" spans="1:1" ht="14.25" customHeight="1" x14ac:dyDescent="0.35">
      <c r="A867" s="10"/>
    </row>
    <row r="868" spans="1:1" ht="14.25" customHeight="1" x14ac:dyDescent="0.35">
      <c r="A868" s="10"/>
    </row>
    <row r="869" spans="1:1" ht="14.25" customHeight="1" x14ac:dyDescent="0.35">
      <c r="A869" s="10"/>
    </row>
    <row r="870" spans="1:1" ht="14.25" customHeight="1" x14ac:dyDescent="0.35">
      <c r="A870" s="10"/>
    </row>
    <row r="871" spans="1:1" ht="14.25" customHeight="1" x14ac:dyDescent="0.35">
      <c r="A871" s="10"/>
    </row>
    <row r="872" spans="1:1" ht="14.25" customHeight="1" x14ac:dyDescent="0.35">
      <c r="A872" s="10"/>
    </row>
    <row r="873" spans="1:1" ht="14.25" customHeight="1" x14ac:dyDescent="0.35">
      <c r="A873" s="10"/>
    </row>
    <row r="874" spans="1:1" ht="14.25" customHeight="1" x14ac:dyDescent="0.35">
      <c r="A874" s="10"/>
    </row>
    <row r="875" spans="1:1" ht="14.25" customHeight="1" x14ac:dyDescent="0.35">
      <c r="A875" s="10"/>
    </row>
    <row r="876" spans="1:1" ht="14.25" customHeight="1" x14ac:dyDescent="0.35">
      <c r="A876" s="10"/>
    </row>
    <row r="877" spans="1:1" ht="14.25" customHeight="1" x14ac:dyDescent="0.35">
      <c r="A877" s="10"/>
    </row>
    <row r="878" spans="1:1" ht="14.25" customHeight="1" x14ac:dyDescent="0.35">
      <c r="A878" s="10"/>
    </row>
    <row r="879" spans="1:1" ht="14.25" customHeight="1" x14ac:dyDescent="0.35">
      <c r="A879" s="10"/>
    </row>
    <row r="880" spans="1:1" ht="14.25" customHeight="1" x14ac:dyDescent="0.35">
      <c r="A880" s="10"/>
    </row>
    <row r="881" spans="1:1" ht="14.25" customHeight="1" x14ac:dyDescent="0.35">
      <c r="A881" s="10"/>
    </row>
    <row r="882" spans="1:1" ht="14.25" customHeight="1" x14ac:dyDescent="0.35">
      <c r="A882" s="10"/>
    </row>
    <row r="883" spans="1:1" ht="14.25" customHeight="1" x14ac:dyDescent="0.35">
      <c r="A883" s="10"/>
    </row>
    <row r="884" spans="1:1" ht="14.25" customHeight="1" x14ac:dyDescent="0.35">
      <c r="A884" s="10"/>
    </row>
    <row r="885" spans="1:1" ht="14.25" customHeight="1" x14ac:dyDescent="0.35">
      <c r="A885" s="10"/>
    </row>
    <row r="886" spans="1:1" ht="14.25" customHeight="1" x14ac:dyDescent="0.35">
      <c r="A886" s="10"/>
    </row>
    <row r="887" spans="1:1" ht="14.25" customHeight="1" x14ac:dyDescent="0.35">
      <c r="A887" s="10"/>
    </row>
    <row r="888" spans="1:1" ht="14.25" customHeight="1" x14ac:dyDescent="0.35">
      <c r="A888" s="10"/>
    </row>
    <row r="889" spans="1:1" ht="14.25" customHeight="1" x14ac:dyDescent="0.35">
      <c r="A889" s="10"/>
    </row>
    <row r="890" spans="1:1" ht="14.25" customHeight="1" x14ac:dyDescent="0.35">
      <c r="A890" s="10"/>
    </row>
    <row r="891" spans="1:1" ht="14.25" customHeight="1" x14ac:dyDescent="0.35">
      <c r="A891" s="10"/>
    </row>
    <row r="892" spans="1:1" ht="14.25" customHeight="1" x14ac:dyDescent="0.35">
      <c r="A892" s="10"/>
    </row>
    <row r="893" spans="1:1" ht="14.25" customHeight="1" x14ac:dyDescent="0.35">
      <c r="A893" s="10"/>
    </row>
    <row r="894" spans="1:1" ht="14.25" customHeight="1" x14ac:dyDescent="0.35">
      <c r="A894" s="10"/>
    </row>
    <row r="895" spans="1:1" ht="14.25" customHeight="1" x14ac:dyDescent="0.35">
      <c r="A895" s="10"/>
    </row>
    <row r="896" spans="1:1" ht="14.25" customHeight="1" x14ac:dyDescent="0.35">
      <c r="A896" s="10"/>
    </row>
    <row r="897" spans="1:1" ht="14.25" customHeight="1" x14ac:dyDescent="0.35">
      <c r="A897" s="10"/>
    </row>
    <row r="898" spans="1:1" ht="14.25" customHeight="1" x14ac:dyDescent="0.35">
      <c r="A898" s="10"/>
    </row>
    <row r="899" spans="1:1" ht="14.25" customHeight="1" x14ac:dyDescent="0.35">
      <c r="A899" s="10"/>
    </row>
    <row r="900" spans="1:1" ht="14.25" customHeight="1" x14ac:dyDescent="0.35">
      <c r="A900" s="10"/>
    </row>
    <row r="901" spans="1:1" ht="14.25" customHeight="1" x14ac:dyDescent="0.35">
      <c r="A901" s="10"/>
    </row>
    <row r="902" spans="1:1" ht="14.25" customHeight="1" x14ac:dyDescent="0.35">
      <c r="A902" s="10"/>
    </row>
    <row r="903" spans="1:1" ht="14.25" customHeight="1" x14ac:dyDescent="0.35">
      <c r="A903" s="10"/>
    </row>
    <row r="904" spans="1:1" ht="14.25" customHeight="1" x14ac:dyDescent="0.35">
      <c r="A904" s="10"/>
    </row>
    <row r="905" spans="1:1" ht="14.25" customHeight="1" x14ac:dyDescent="0.35">
      <c r="A905" s="10"/>
    </row>
    <row r="906" spans="1:1" ht="14.25" customHeight="1" x14ac:dyDescent="0.35">
      <c r="A906" s="10"/>
    </row>
    <row r="907" spans="1:1" ht="14.25" customHeight="1" x14ac:dyDescent="0.35">
      <c r="A907" s="10"/>
    </row>
    <row r="908" spans="1:1" ht="14.25" customHeight="1" x14ac:dyDescent="0.35">
      <c r="A908" s="10"/>
    </row>
    <row r="909" spans="1:1" ht="14.25" customHeight="1" x14ac:dyDescent="0.35">
      <c r="A909" s="10"/>
    </row>
    <row r="910" spans="1:1" ht="14.25" customHeight="1" x14ac:dyDescent="0.35">
      <c r="A910" s="10"/>
    </row>
    <row r="911" spans="1:1" ht="14.25" customHeight="1" x14ac:dyDescent="0.35">
      <c r="A911" s="10"/>
    </row>
    <row r="912" spans="1:1" ht="14.25" customHeight="1" x14ac:dyDescent="0.35">
      <c r="A912" s="10"/>
    </row>
    <row r="913" spans="1:1" ht="14.25" customHeight="1" x14ac:dyDescent="0.35">
      <c r="A913" s="10"/>
    </row>
    <row r="914" spans="1:1" ht="14.25" customHeight="1" x14ac:dyDescent="0.35">
      <c r="A914" s="10"/>
    </row>
    <row r="915" spans="1:1" ht="14.25" customHeight="1" x14ac:dyDescent="0.35">
      <c r="A915" s="10"/>
    </row>
    <row r="916" spans="1:1" ht="14.25" customHeight="1" x14ac:dyDescent="0.35">
      <c r="A916" s="10"/>
    </row>
    <row r="917" spans="1:1" ht="14.25" customHeight="1" x14ac:dyDescent="0.35">
      <c r="A917" s="10"/>
    </row>
    <row r="918" spans="1:1" ht="14.25" customHeight="1" x14ac:dyDescent="0.35">
      <c r="A918" s="10"/>
    </row>
    <row r="919" spans="1:1" ht="14.25" customHeight="1" x14ac:dyDescent="0.35">
      <c r="A919" s="10"/>
    </row>
    <row r="920" spans="1:1" ht="14.25" customHeight="1" x14ac:dyDescent="0.35">
      <c r="A920" s="10"/>
    </row>
    <row r="921" spans="1:1" ht="14.25" customHeight="1" x14ac:dyDescent="0.35">
      <c r="A921" s="10"/>
    </row>
    <row r="922" spans="1:1" ht="14.25" customHeight="1" x14ac:dyDescent="0.35">
      <c r="A922" s="10"/>
    </row>
    <row r="923" spans="1:1" ht="14.25" customHeight="1" x14ac:dyDescent="0.35">
      <c r="A923" s="10"/>
    </row>
    <row r="924" spans="1:1" ht="14.25" customHeight="1" x14ac:dyDescent="0.35">
      <c r="A924" s="10"/>
    </row>
    <row r="925" spans="1:1" ht="14.25" customHeight="1" x14ac:dyDescent="0.35">
      <c r="A925" s="10"/>
    </row>
    <row r="926" spans="1:1" ht="14.25" customHeight="1" x14ac:dyDescent="0.35">
      <c r="A926" s="10"/>
    </row>
    <row r="927" spans="1:1" ht="14.25" customHeight="1" x14ac:dyDescent="0.35">
      <c r="A927" s="10"/>
    </row>
    <row r="928" spans="1:1" ht="14.25" customHeight="1" x14ac:dyDescent="0.35">
      <c r="A928" s="10"/>
    </row>
    <row r="929" spans="1:1" ht="14.25" customHeight="1" x14ac:dyDescent="0.35">
      <c r="A929" s="10"/>
    </row>
    <row r="930" spans="1:1" ht="14.25" customHeight="1" x14ac:dyDescent="0.35">
      <c r="A930" s="10"/>
    </row>
    <row r="931" spans="1:1" ht="14.25" customHeight="1" x14ac:dyDescent="0.35">
      <c r="A931" s="10"/>
    </row>
    <row r="932" spans="1:1" ht="14.25" customHeight="1" x14ac:dyDescent="0.35">
      <c r="A932" s="10"/>
    </row>
    <row r="933" spans="1:1" ht="14.25" customHeight="1" x14ac:dyDescent="0.35">
      <c r="A933" s="10"/>
    </row>
    <row r="934" spans="1:1" ht="14.25" customHeight="1" x14ac:dyDescent="0.35">
      <c r="A934" s="10"/>
    </row>
    <row r="935" spans="1:1" ht="14.25" customHeight="1" x14ac:dyDescent="0.35">
      <c r="A935" s="10"/>
    </row>
    <row r="936" spans="1:1" ht="14.25" customHeight="1" x14ac:dyDescent="0.35">
      <c r="A936" s="10"/>
    </row>
    <row r="937" spans="1:1" ht="14.25" customHeight="1" x14ac:dyDescent="0.35">
      <c r="A937" s="10"/>
    </row>
    <row r="938" spans="1:1" ht="14.25" customHeight="1" x14ac:dyDescent="0.35">
      <c r="A938" s="10"/>
    </row>
    <row r="939" spans="1:1" ht="14.25" customHeight="1" x14ac:dyDescent="0.35">
      <c r="A939" s="10"/>
    </row>
    <row r="940" spans="1:1" ht="14.25" customHeight="1" x14ac:dyDescent="0.35">
      <c r="A940" s="10"/>
    </row>
    <row r="941" spans="1:1" ht="14.25" customHeight="1" x14ac:dyDescent="0.35">
      <c r="A941" s="10"/>
    </row>
    <row r="942" spans="1:1" ht="14.25" customHeight="1" x14ac:dyDescent="0.35">
      <c r="A942" s="10"/>
    </row>
    <row r="943" spans="1:1" ht="14.25" customHeight="1" x14ac:dyDescent="0.35">
      <c r="A943" s="10"/>
    </row>
    <row r="944" spans="1:1" ht="14.25" customHeight="1" x14ac:dyDescent="0.35">
      <c r="A944" s="10"/>
    </row>
    <row r="945" spans="1:1" ht="14.25" customHeight="1" x14ac:dyDescent="0.35">
      <c r="A945" s="10"/>
    </row>
    <row r="946" spans="1:1" ht="14.25" customHeight="1" x14ac:dyDescent="0.35">
      <c r="A946" s="10"/>
    </row>
    <row r="947" spans="1:1" ht="14.25" customHeight="1" x14ac:dyDescent="0.35">
      <c r="A947" s="10"/>
    </row>
    <row r="948" spans="1:1" ht="14.25" customHeight="1" x14ac:dyDescent="0.35">
      <c r="A948" s="10"/>
    </row>
    <row r="949" spans="1:1" ht="14.25" customHeight="1" x14ac:dyDescent="0.35">
      <c r="A949" s="10"/>
    </row>
    <row r="950" spans="1:1" ht="14.25" customHeight="1" x14ac:dyDescent="0.35">
      <c r="A950" s="10"/>
    </row>
    <row r="951" spans="1:1" ht="14.25" customHeight="1" x14ac:dyDescent="0.35">
      <c r="A951" s="10"/>
    </row>
    <row r="952" spans="1:1" ht="14.25" customHeight="1" x14ac:dyDescent="0.35">
      <c r="A952" s="10"/>
    </row>
    <row r="953" spans="1:1" ht="14.25" customHeight="1" x14ac:dyDescent="0.35">
      <c r="A953" s="10"/>
    </row>
    <row r="954" spans="1:1" ht="14.25" customHeight="1" x14ac:dyDescent="0.35">
      <c r="A954" s="10"/>
    </row>
    <row r="955" spans="1:1" ht="14.25" customHeight="1" x14ac:dyDescent="0.35">
      <c r="A955" s="10"/>
    </row>
    <row r="956" spans="1:1" ht="14.25" customHeight="1" x14ac:dyDescent="0.35">
      <c r="A956" s="10"/>
    </row>
    <row r="957" spans="1:1" ht="14.25" customHeight="1" x14ac:dyDescent="0.35">
      <c r="A957" s="10"/>
    </row>
    <row r="958" spans="1:1" ht="14.25" customHeight="1" x14ac:dyDescent="0.35">
      <c r="A958" s="10"/>
    </row>
    <row r="959" spans="1:1" ht="14.25" customHeight="1" x14ac:dyDescent="0.35">
      <c r="A959" s="10"/>
    </row>
    <row r="960" spans="1:1" ht="14.25" customHeight="1" x14ac:dyDescent="0.35">
      <c r="A960" s="10"/>
    </row>
    <row r="961" spans="1:1" ht="14.25" customHeight="1" x14ac:dyDescent="0.35">
      <c r="A961" s="10"/>
    </row>
    <row r="962" spans="1:1" ht="14.25" customHeight="1" x14ac:dyDescent="0.35">
      <c r="A962" s="10"/>
    </row>
    <row r="963" spans="1:1" ht="14.25" customHeight="1" x14ac:dyDescent="0.35">
      <c r="A963" s="10"/>
    </row>
  </sheetData>
  <mergeCells count="17">
    <mergeCell ref="A148:R148"/>
    <mergeCell ref="A160:R160"/>
    <mergeCell ref="A182:R182"/>
    <mergeCell ref="A193:R193"/>
    <mergeCell ref="A202:R202"/>
    <mergeCell ref="A123:R123"/>
    <mergeCell ref="A1:E1"/>
    <mergeCell ref="A4:R4"/>
    <mergeCell ref="A11:R11"/>
    <mergeCell ref="A20:R20"/>
    <mergeCell ref="A27:R27"/>
    <mergeCell ref="A34:R34"/>
    <mergeCell ref="A51:R51"/>
    <mergeCell ref="A66:R66"/>
    <mergeCell ref="A80:R80"/>
    <mergeCell ref="A100:R100"/>
    <mergeCell ref="A119:R119"/>
  </mergeCells>
  <pageMargins left="0.25" right="0.25" top="0.5" bottom="0.5" header="0" footer="0"/>
  <pageSetup scale="90" orientation="landscape" verticalDpi="5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841E-F14D-4B46-BCB4-4F11FE89B33C}">
  <dimension ref="A1:AH963"/>
  <sheetViews>
    <sheetView tabSelected="1" zoomScale="85" zoomScaleNormal="85" workbookViewId="0">
      <pane xSplit="2" ySplit="3" topLeftCell="C7" activePane="bottomRight" state="frozen"/>
      <selection pane="topRight" activeCell="E1" sqref="E1"/>
      <selection pane="bottomLeft" activeCell="A3" sqref="A3"/>
      <selection pane="bottomRight" activeCell="F3" sqref="F3:H3"/>
    </sheetView>
  </sheetViews>
  <sheetFormatPr defaultColWidth="14.453125" defaultRowHeight="15" customHeight="1" x14ac:dyDescent="0.35"/>
  <cols>
    <col min="1" max="1" width="11.1796875" customWidth="1"/>
    <col min="2" max="2" width="65.54296875" customWidth="1"/>
    <col min="3" max="3" width="13.81640625" customWidth="1"/>
    <col min="4" max="4" width="22.81640625" customWidth="1"/>
    <col min="5" max="8" width="11.1796875" style="61" customWidth="1"/>
    <col min="9" max="15" width="11.1796875" style="1" customWidth="1"/>
    <col min="16" max="16" width="9.81640625" style="1" customWidth="1"/>
    <col min="17" max="18" width="10.81640625" customWidth="1"/>
    <col min="19" max="19" width="23.81640625" style="46" customWidth="1"/>
    <col min="20" max="20" width="8.81640625" customWidth="1"/>
    <col min="21" max="21" width="21.1796875" bestFit="1" customWidth="1"/>
    <col min="22" max="34" width="8.81640625" customWidth="1"/>
  </cols>
  <sheetData>
    <row r="1" spans="1:34" ht="18.5" x14ac:dyDescent="0.45">
      <c r="A1" s="117" t="s">
        <v>0</v>
      </c>
      <c r="B1" s="118"/>
      <c r="C1" s="118"/>
      <c r="D1" s="118"/>
      <c r="E1" s="118"/>
      <c r="F1" s="103"/>
      <c r="G1" s="103"/>
      <c r="H1" s="103"/>
      <c r="I1" s="101" t="s">
        <v>1</v>
      </c>
      <c r="J1" s="101"/>
      <c r="K1" s="101"/>
      <c r="L1" s="101"/>
      <c r="M1" s="101"/>
      <c r="N1" s="101"/>
      <c r="O1" s="101" t="s">
        <v>2</v>
      </c>
    </row>
    <row r="2" spans="1:34" ht="18.5" x14ac:dyDescent="0.45">
      <c r="A2" s="101"/>
      <c r="B2" s="102" t="s">
        <v>3</v>
      </c>
      <c r="C2" s="102"/>
      <c r="D2" s="102"/>
      <c r="E2" s="102"/>
      <c r="F2" s="103"/>
      <c r="G2" s="103"/>
      <c r="H2" s="103"/>
      <c r="I2" s="101"/>
      <c r="J2" s="101"/>
      <c r="K2" s="101"/>
      <c r="L2" s="101"/>
      <c r="M2" s="101"/>
      <c r="N2" s="101"/>
      <c r="O2" s="101"/>
    </row>
    <row r="3" spans="1:34" ht="93" x14ac:dyDescent="0.35">
      <c r="A3" s="13" t="s">
        <v>4</v>
      </c>
      <c r="B3" s="14" t="s">
        <v>5</v>
      </c>
      <c r="C3" s="15" t="s">
        <v>6</v>
      </c>
      <c r="D3" s="15" t="s">
        <v>7</v>
      </c>
      <c r="E3" s="51" t="s">
        <v>8</v>
      </c>
      <c r="F3" s="22" t="s">
        <v>622</v>
      </c>
      <c r="G3" s="22" t="s">
        <v>623</v>
      </c>
      <c r="H3" s="22" t="s">
        <v>624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22" t="s">
        <v>15</v>
      </c>
      <c r="P3" s="22" t="s">
        <v>16</v>
      </c>
      <c r="Q3" s="23" t="s">
        <v>17</v>
      </c>
      <c r="R3" s="23" t="s">
        <v>18</v>
      </c>
      <c r="S3" s="4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1" x14ac:dyDescent="0.5">
      <c r="A4" s="114" t="s">
        <v>19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9"/>
      <c r="R4" s="120"/>
      <c r="S4" s="4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4.5" x14ac:dyDescent="0.35">
      <c r="A5" s="26" t="s">
        <v>20</v>
      </c>
      <c r="B5" s="25" t="s">
        <v>21</v>
      </c>
      <c r="C5" s="25" t="s">
        <v>22</v>
      </c>
      <c r="D5" s="25">
        <v>213008</v>
      </c>
      <c r="E5" s="69" t="s">
        <v>23</v>
      </c>
      <c r="F5" s="104"/>
      <c r="G5" s="104"/>
      <c r="H5" s="104"/>
      <c r="I5" s="66">
        <v>10</v>
      </c>
      <c r="J5" s="66">
        <f>I5/3*2</f>
        <v>6.666666666666667</v>
      </c>
      <c r="K5" s="66">
        <f t="shared" ref="K5:K9" si="0">I5*0.85</f>
        <v>8.5</v>
      </c>
      <c r="L5" s="66">
        <f t="shared" ref="L5:L9" si="1">I5*0.82</f>
        <v>8.1999999999999993</v>
      </c>
      <c r="M5" s="67">
        <f t="shared" ref="M5:M9" si="2">O5*4</f>
        <v>15</v>
      </c>
      <c r="N5" s="67">
        <f t="shared" ref="N5:N9" si="3">O5*6</f>
        <v>22.5</v>
      </c>
      <c r="O5" s="66">
        <f>I5*0.375</f>
        <v>3.75</v>
      </c>
      <c r="P5" s="68">
        <f>SUM(I5:O5)</f>
        <v>74.616666666666674</v>
      </c>
      <c r="Q5" s="37"/>
      <c r="R5" s="37">
        <f t="shared" ref="R5:R9" si="4">P5*Q5</f>
        <v>0</v>
      </c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6.5" x14ac:dyDescent="0.35">
      <c r="A6" s="24" t="s">
        <v>24</v>
      </c>
      <c r="B6" s="63" t="s">
        <v>25</v>
      </c>
      <c r="C6" s="9" t="s">
        <v>22</v>
      </c>
      <c r="D6" s="9">
        <v>2099</v>
      </c>
      <c r="E6" s="53" t="s">
        <v>26</v>
      </c>
      <c r="F6" s="52"/>
      <c r="G6" s="52"/>
      <c r="H6" s="52"/>
      <c r="I6" s="48">
        <v>40</v>
      </c>
      <c r="J6" s="48">
        <f t="shared" ref="J6:J9" si="5">I6/3*2</f>
        <v>26.666666666666668</v>
      </c>
      <c r="K6" s="48">
        <f t="shared" si="0"/>
        <v>34</v>
      </c>
      <c r="L6" s="48">
        <f t="shared" si="1"/>
        <v>32.799999999999997</v>
      </c>
      <c r="M6" s="49">
        <f t="shared" si="2"/>
        <v>60</v>
      </c>
      <c r="N6" s="49">
        <f t="shared" si="3"/>
        <v>90</v>
      </c>
      <c r="O6" s="66">
        <f t="shared" ref="O6:O9" si="6">I6*0.375</f>
        <v>15</v>
      </c>
      <c r="P6" s="50">
        <f>SUM(I6:O6)</f>
        <v>298.4666666666667</v>
      </c>
      <c r="Q6" s="37"/>
      <c r="R6" s="33">
        <f t="shared" si="4"/>
        <v>0</v>
      </c>
      <c r="S6" s="43"/>
      <c r="T6" s="2"/>
      <c r="U6" s="65" t="s">
        <v>27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26.5" x14ac:dyDescent="0.35">
      <c r="A7" s="17" t="s">
        <v>28</v>
      </c>
      <c r="B7" s="9" t="s">
        <v>29</v>
      </c>
      <c r="C7" s="25" t="s">
        <v>30</v>
      </c>
      <c r="D7" s="9">
        <v>700196</v>
      </c>
      <c r="E7" s="53" t="s">
        <v>31</v>
      </c>
      <c r="F7" s="52"/>
      <c r="G7" s="52"/>
      <c r="H7" s="52"/>
      <c r="I7" s="48">
        <v>20</v>
      </c>
      <c r="J7" s="48">
        <f t="shared" si="5"/>
        <v>13.333333333333334</v>
      </c>
      <c r="K7" s="48">
        <f t="shared" si="0"/>
        <v>17</v>
      </c>
      <c r="L7" s="48">
        <f t="shared" si="1"/>
        <v>16.399999999999999</v>
      </c>
      <c r="M7" s="49">
        <f t="shared" si="2"/>
        <v>30</v>
      </c>
      <c r="N7" s="49">
        <f t="shared" si="3"/>
        <v>45</v>
      </c>
      <c r="O7" s="66">
        <f t="shared" si="6"/>
        <v>7.5</v>
      </c>
      <c r="P7" s="50">
        <f>SUM(I7:O7)</f>
        <v>149.23333333333335</v>
      </c>
      <c r="Q7" s="37"/>
      <c r="R7" s="33">
        <f t="shared" si="4"/>
        <v>0</v>
      </c>
      <c r="S7" s="43"/>
      <c r="T7" s="2"/>
      <c r="U7" s="7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6.5" x14ac:dyDescent="0.35">
      <c r="A8" s="17" t="s">
        <v>32</v>
      </c>
      <c r="B8" s="63" t="s">
        <v>33</v>
      </c>
      <c r="C8" s="25" t="s">
        <v>22</v>
      </c>
      <c r="D8" s="9">
        <v>215635</v>
      </c>
      <c r="E8" s="53" t="s">
        <v>34</v>
      </c>
      <c r="F8" s="52"/>
      <c r="G8" s="52"/>
      <c r="H8" s="52"/>
      <c r="I8" s="48">
        <v>2</v>
      </c>
      <c r="J8" s="48">
        <f t="shared" si="5"/>
        <v>1.3333333333333333</v>
      </c>
      <c r="K8" s="48">
        <f t="shared" si="0"/>
        <v>1.7</v>
      </c>
      <c r="L8" s="48">
        <f t="shared" si="1"/>
        <v>1.64</v>
      </c>
      <c r="M8" s="49">
        <f t="shared" si="2"/>
        <v>3</v>
      </c>
      <c r="N8" s="49">
        <f t="shared" si="3"/>
        <v>4.5</v>
      </c>
      <c r="O8" s="66">
        <f t="shared" si="6"/>
        <v>0.75</v>
      </c>
      <c r="P8" s="50">
        <f>SUM(I8:O8)</f>
        <v>14.923333333333332</v>
      </c>
      <c r="Q8" s="37"/>
      <c r="R8" s="33">
        <f t="shared" si="4"/>
        <v>0</v>
      </c>
      <c r="S8" s="43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6.5" x14ac:dyDescent="0.35">
      <c r="A9" s="17" t="s">
        <v>35</v>
      </c>
      <c r="B9" s="63" t="s">
        <v>36</v>
      </c>
      <c r="C9" s="9" t="s">
        <v>22</v>
      </c>
      <c r="D9" s="9">
        <v>2565</v>
      </c>
      <c r="E9" s="53" t="s">
        <v>26</v>
      </c>
      <c r="F9" s="52"/>
      <c r="G9" s="52"/>
      <c r="H9" s="52"/>
      <c r="I9" s="48">
        <v>40</v>
      </c>
      <c r="J9" s="48">
        <f t="shared" si="5"/>
        <v>26.666666666666668</v>
      </c>
      <c r="K9" s="48">
        <f t="shared" si="0"/>
        <v>34</v>
      </c>
      <c r="L9" s="48">
        <f t="shared" si="1"/>
        <v>32.799999999999997</v>
      </c>
      <c r="M9" s="49">
        <f t="shared" si="2"/>
        <v>60</v>
      </c>
      <c r="N9" s="49">
        <f t="shared" si="3"/>
        <v>90</v>
      </c>
      <c r="O9" s="66">
        <f t="shared" si="6"/>
        <v>15</v>
      </c>
      <c r="P9" s="50">
        <f>SUM(I9:O9)</f>
        <v>298.4666666666667</v>
      </c>
      <c r="Q9" s="37"/>
      <c r="R9" s="33">
        <f t="shared" si="4"/>
        <v>0</v>
      </c>
      <c r="S9" s="43">
        <f>SUM(R5:R9)</f>
        <v>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4.5" x14ac:dyDescent="0.35">
      <c r="A10" s="18"/>
      <c r="B10" s="3"/>
      <c r="C10" s="3"/>
      <c r="D10" s="3"/>
      <c r="E10" s="55"/>
      <c r="F10" s="55"/>
      <c r="G10" s="55"/>
      <c r="H10" s="55"/>
      <c r="I10" s="11"/>
      <c r="J10" s="11"/>
      <c r="K10" s="11"/>
      <c r="L10" s="11"/>
      <c r="M10" s="11"/>
      <c r="N10" s="11"/>
      <c r="O10" s="31"/>
      <c r="P10" s="11"/>
      <c r="Q10" s="34"/>
      <c r="R10" s="34"/>
      <c r="S10" s="4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1" x14ac:dyDescent="0.5">
      <c r="A11" s="114" t="s">
        <v>37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43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5" x14ac:dyDescent="0.35">
      <c r="A12" s="24" t="s">
        <v>38</v>
      </c>
      <c r="B12" s="63" t="s">
        <v>39</v>
      </c>
      <c r="C12" s="25" t="s">
        <v>40</v>
      </c>
      <c r="D12" s="25">
        <v>10460120928</v>
      </c>
      <c r="E12" s="54" t="s">
        <v>41</v>
      </c>
      <c r="F12" s="57"/>
      <c r="G12" s="57"/>
      <c r="H12" s="57"/>
      <c r="I12" s="48">
        <v>100</v>
      </c>
      <c r="J12" s="48">
        <f t="shared" ref="J12:J18" si="7">I12/3*2</f>
        <v>66.666666666666671</v>
      </c>
      <c r="K12" s="48">
        <f t="shared" ref="K12:K18" si="8">I12*0.85</f>
        <v>85</v>
      </c>
      <c r="L12" s="48">
        <f t="shared" ref="L12:L18" si="9">I12*0.82</f>
        <v>82</v>
      </c>
      <c r="M12" s="49">
        <f t="shared" ref="M12:M18" si="10">O12*4</f>
        <v>150</v>
      </c>
      <c r="N12" s="49">
        <f t="shared" ref="N12:N18" si="11">O12*6</f>
        <v>225</v>
      </c>
      <c r="O12" s="66">
        <f t="shared" ref="O12:O18" si="12">I12*0.375</f>
        <v>37.5</v>
      </c>
      <c r="P12" s="50">
        <f t="shared" ref="P12:P18" si="13">SUM(I12:O12)</f>
        <v>746.16666666666674</v>
      </c>
      <c r="Q12" s="37"/>
      <c r="R12" s="33">
        <f>P12*Q12</f>
        <v>0</v>
      </c>
      <c r="S12" s="43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6.5" x14ac:dyDescent="0.35">
      <c r="A13" s="20" t="s">
        <v>42</v>
      </c>
      <c r="B13" s="63" t="s">
        <v>43</v>
      </c>
      <c r="C13" s="6" t="s">
        <v>40</v>
      </c>
      <c r="D13" s="25">
        <v>10299010928</v>
      </c>
      <c r="E13" s="56" t="s">
        <v>44</v>
      </c>
      <c r="F13" s="58"/>
      <c r="G13" s="58"/>
      <c r="H13" s="58"/>
      <c r="I13" s="48">
        <v>20</v>
      </c>
      <c r="J13" s="48">
        <f t="shared" si="7"/>
        <v>13.333333333333334</v>
      </c>
      <c r="K13" s="48">
        <f t="shared" si="8"/>
        <v>17</v>
      </c>
      <c r="L13" s="48">
        <f t="shared" si="9"/>
        <v>16.399999999999999</v>
      </c>
      <c r="M13" s="49">
        <f t="shared" si="10"/>
        <v>30</v>
      </c>
      <c r="N13" s="49">
        <f t="shared" si="11"/>
        <v>45</v>
      </c>
      <c r="O13" s="66">
        <f t="shared" si="12"/>
        <v>7.5</v>
      </c>
      <c r="P13" s="50">
        <f t="shared" si="13"/>
        <v>149.23333333333335</v>
      </c>
      <c r="Q13" s="37"/>
      <c r="R13" s="33">
        <f>P13*Q13</f>
        <v>0</v>
      </c>
      <c r="S13" s="4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6.5" x14ac:dyDescent="0.35">
      <c r="A14" s="24" t="s">
        <v>45</v>
      </c>
      <c r="B14" s="63" t="s">
        <v>46</v>
      </c>
      <c r="C14" s="25" t="s">
        <v>40</v>
      </c>
      <c r="D14" s="25">
        <v>10460120928</v>
      </c>
      <c r="E14" s="54" t="s">
        <v>41</v>
      </c>
      <c r="F14" s="57"/>
      <c r="G14" s="57"/>
      <c r="H14" s="57"/>
      <c r="I14" s="48">
        <v>200</v>
      </c>
      <c r="J14" s="48">
        <f t="shared" si="7"/>
        <v>133.33333333333334</v>
      </c>
      <c r="K14" s="48">
        <f t="shared" si="8"/>
        <v>170</v>
      </c>
      <c r="L14" s="48">
        <f t="shared" si="9"/>
        <v>164</v>
      </c>
      <c r="M14" s="49">
        <f t="shared" si="10"/>
        <v>300</v>
      </c>
      <c r="N14" s="49">
        <f t="shared" si="11"/>
        <v>450</v>
      </c>
      <c r="O14" s="66">
        <f t="shared" si="12"/>
        <v>75</v>
      </c>
      <c r="P14" s="50">
        <f t="shared" si="13"/>
        <v>1492.3333333333335</v>
      </c>
      <c r="Q14" s="37"/>
      <c r="R14" s="33">
        <f t="shared" ref="R14:R18" si="14">P14*Q14</f>
        <v>0</v>
      </c>
      <c r="S14" s="4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6.5" x14ac:dyDescent="0.35">
      <c r="A15" s="20" t="s">
        <v>47</v>
      </c>
      <c r="B15" s="63" t="s">
        <v>48</v>
      </c>
      <c r="C15" s="6" t="s">
        <v>40</v>
      </c>
      <c r="D15" s="6">
        <v>10264350928</v>
      </c>
      <c r="E15" s="56" t="s">
        <v>49</v>
      </c>
      <c r="F15" s="58"/>
      <c r="G15" s="58"/>
      <c r="H15" s="58"/>
      <c r="I15" s="48">
        <v>80</v>
      </c>
      <c r="J15" s="48">
        <f t="shared" si="7"/>
        <v>53.333333333333336</v>
      </c>
      <c r="K15" s="48">
        <f t="shared" si="8"/>
        <v>68</v>
      </c>
      <c r="L15" s="48">
        <f t="shared" si="9"/>
        <v>65.599999999999994</v>
      </c>
      <c r="M15" s="49">
        <f t="shared" si="10"/>
        <v>120</v>
      </c>
      <c r="N15" s="49">
        <f t="shared" si="11"/>
        <v>180</v>
      </c>
      <c r="O15" s="66">
        <f t="shared" si="12"/>
        <v>30</v>
      </c>
      <c r="P15" s="50">
        <f t="shared" si="13"/>
        <v>596.93333333333339</v>
      </c>
      <c r="Q15" s="37"/>
      <c r="R15" s="33">
        <f t="shared" si="14"/>
        <v>0</v>
      </c>
      <c r="S15" s="4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6.5" x14ac:dyDescent="0.35">
      <c r="A16" s="20" t="s">
        <v>50</v>
      </c>
      <c r="B16" s="63" t="s">
        <v>51</v>
      </c>
      <c r="C16" s="6" t="s">
        <v>40</v>
      </c>
      <c r="D16" s="6">
        <v>10264350928</v>
      </c>
      <c r="E16" s="56" t="s">
        <v>52</v>
      </c>
      <c r="F16" s="58"/>
      <c r="G16" s="58"/>
      <c r="H16" s="58"/>
      <c r="I16" s="48">
        <v>30</v>
      </c>
      <c r="J16" s="48">
        <f t="shared" si="7"/>
        <v>20</v>
      </c>
      <c r="K16" s="48">
        <f t="shared" si="8"/>
        <v>25.5</v>
      </c>
      <c r="L16" s="48">
        <f t="shared" si="9"/>
        <v>24.599999999999998</v>
      </c>
      <c r="M16" s="49">
        <f t="shared" si="10"/>
        <v>45</v>
      </c>
      <c r="N16" s="49">
        <f t="shared" si="11"/>
        <v>67.5</v>
      </c>
      <c r="O16" s="66">
        <f t="shared" si="12"/>
        <v>11.25</v>
      </c>
      <c r="P16" s="50">
        <f t="shared" si="13"/>
        <v>223.85</v>
      </c>
      <c r="Q16" s="37"/>
      <c r="R16" s="33">
        <f t="shared" si="14"/>
        <v>0</v>
      </c>
      <c r="S16" s="4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6.5" x14ac:dyDescent="0.35">
      <c r="A17" s="20" t="s">
        <v>53</v>
      </c>
      <c r="B17" s="63" t="s">
        <v>54</v>
      </c>
      <c r="C17" s="6" t="s">
        <v>40</v>
      </c>
      <c r="D17" s="6">
        <v>17033220928</v>
      </c>
      <c r="E17" s="56" t="s">
        <v>55</v>
      </c>
      <c r="F17" s="58"/>
      <c r="G17" s="58"/>
      <c r="H17" s="58"/>
      <c r="I17" s="48">
        <v>20</v>
      </c>
      <c r="J17" s="48">
        <f t="shared" si="7"/>
        <v>13.333333333333334</v>
      </c>
      <c r="K17" s="48">
        <f t="shared" si="8"/>
        <v>17</v>
      </c>
      <c r="L17" s="48">
        <f t="shared" si="9"/>
        <v>16.399999999999999</v>
      </c>
      <c r="M17" s="49">
        <f t="shared" si="10"/>
        <v>30</v>
      </c>
      <c r="N17" s="49">
        <f t="shared" si="11"/>
        <v>45</v>
      </c>
      <c r="O17" s="66">
        <f t="shared" si="12"/>
        <v>7.5</v>
      </c>
      <c r="P17" s="50">
        <f t="shared" si="13"/>
        <v>149.23333333333335</v>
      </c>
      <c r="Q17" s="37"/>
      <c r="R17" s="33">
        <f t="shared" si="14"/>
        <v>0</v>
      </c>
      <c r="S17" s="4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6.5" x14ac:dyDescent="0.35">
      <c r="A18" s="20" t="s">
        <v>56</v>
      </c>
      <c r="B18" s="63" t="s">
        <v>57</v>
      </c>
      <c r="C18" s="6" t="s">
        <v>40</v>
      </c>
      <c r="D18" s="6">
        <v>10703020928</v>
      </c>
      <c r="E18" s="56" t="s">
        <v>58</v>
      </c>
      <c r="F18" s="58"/>
      <c r="G18" s="58"/>
      <c r="H18" s="58"/>
      <c r="I18" s="48">
        <v>30</v>
      </c>
      <c r="J18" s="48">
        <f t="shared" si="7"/>
        <v>20</v>
      </c>
      <c r="K18" s="48">
        <f t="shared" si="8"/>
        <v>25.5</v>
      </c>
      <c r="L18" s="48">
        <f t="shared" si="9"/>
        <v>24.599999999999998</v>
      </c>
      <c r="M18" s="49">
        <f t="shared" si="10"/>
        <v>45</v>
      </c>
      <c r="N18" s="49">
        <f t="shared" si="11"/>
        <v>67.5</v>
      </c>
      <c r="O18" s="66">
        <f t="shared" si="12"/>
        <v>11.25</v>
      </c>
      <c r="P18" s="50">
        <f t="shared" si="13"/>
        <v>223.85</v>
      </c>
      <c r="Q18" s="37"/>
      <c r="R18" s="33">
        <f t="shared" si="14"/>
        <v>0</v>
      </c>
      <c r="S18" s="43">
        <f>SUM(R12:R18)</f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5" x14ac:dyDescent="0.35">
      <c r="A19" s="18"/>
      <c r="B19" s="3"/>
      <c r="C19" s="3"/>
      <c r="D19" s="3"/>
      <c r="E19" s="55"/>
      <c r="F19" s="55"/>
      <c r="G19" s="55"/>
      <c r="H19" s="55"/>
      <c r="I19" s="11"/>
      <c r="J19" s="11"/>
      <c r="K19" s="11"/>
      <c r="L19" s="11"/>
      <c r="M19" s="11"/>
      <c r="N19" s="11"/>
      <c r="O19" s="11"/>
      <c r="P19" s="11"/>
      <c r="Q19" s="34"/>
      <c r="R19" s="34"/>
      <c r="S19" s="4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1" x14ac:dyDescent="0.5">
      <c r="A20" s="114" t="s">
        <v>59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  <c r="S20" s="4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6.5" x14ac:dyDescent="0.35">
      <c r="A21" s="26" t="s">
        <v>60</v>
      </c>
      <c r="B21" s="64" t="s">
        <v>61</v>
      </c>
      <c r="C21" s="27" t="s">
        <v>62</v>
      </c>
      <c r="D21" s="27" t="s">
        <v>63</v>
      </c>
      <c r="E21" s="57" t="s">
        <v>64</v>
      </c>
      <c r="F21" s="57"/>
      <c r="G21" s="57"/>
      <c r="H21" s="57"/>
      <c r="I21" s="48">
        <v>20</v>
      </c>
      <c r="J21" s="48">
        <f t="shared" ref="J21:J25" si="15">I21/3*2</f>
        <v>13.333333333333334</v>
      </c>
      <c r="K21" s="48">
        <f t="shared" ref="K21:K25" si="16">I21*0.85</f>
        <v>17</v>
      </c>
      <c r="L21" s="48">
        <f t="shared" ref="L21:L25" si="17">I21*0.82</f>
        <v>16.399999999999999</v>
      </c>
      <c r="M21" s="49">
        <f t="shared" ref="M21:M25" si="18">O21*4</f>
        <v>30</v>
      </c>
      <c r="N21" s="49">
        <f t="shared" ref="N21:N25" si="19">O21*6</f>
        <v>45</v>
      </c>
      <c r="O21" s="66">
        <f t="shared" ref="O21:O25" si="20">I21*0.375</f>
        <v>7.5</v>
      </c>
      <c r="P21" s="50">
        <f>SUM(I21:O21)</f>
        <v>149.23333333333335</v>
      </c>
      <c r="Q21" s="37"/>
      <c r="R21" s="33">
        <f t="shared" ref="R21:R25" si="21">P21*Q21</f>
        <v>0</v>
      </c>
      <c r="S21" s="4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5" x14ac:dyDescent="0.35">
      <c r="A22" s="24" t="s">
        <v>65</v>
      </c>
      <c r="B22" s="63" t="s">
        <v>66</v>
      </c>
      <c r="C22" s="27" t="s">
        <v>62</v>
      </c>
      <c r="D22" s="25" t="s">
        <v>67</v>
      </c>
      <c r="E22" s="57" t="s">
        <v>64</v>
      </c>
      <c r="F22" s="57"/>
      <c r="G22" s="57"/>
      <c r="H22" s="57"/>
      <c r="I22" s="48">
        <v>30</v>
      </c>
      <c r="J22" s="48">
        <f t="shared" si="15"/>
        <v>20</v>
      </c>
      <c r="K22" s="48">
        <f t="shared" si="16"/>
        <v>25.5</v>
      </c>
      <c r="L22" s="48">
        <f t="shared" si="17"/>
        <v>24.599999999999998</v>
      </c>
      <c r="M22" s="49">
        <f t="shared" si="18"/>
        <v>45</v>
      </c>
      <c r="N22" s="49">
        <f t="shared" si="19"/>
        <v>67.5</v>
      </c>
      <c r="O22" s="66">
        <f t="shared" si="20"/>
        <v>11.25</v>
      </c>
      <c r="P22" s="50">
        <f>SUM(I22:O22)</f>
        <v>223.85</v>
      </c>
      <c r="Q22" s="37"/>
      <c r="R22" s="33">
        <f t="shared" si="21"/>
        <v>0</v>
      </c>
      <c r="S22" s="4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6.5" x14ac:dyDescent="0.35">
      <c r="A23" s="26" t="s">
        <v>68</v>
      </c>
      <c r="B23" s="63" t="s">
        <v>69</v>
      </c>
      <c r="C23" s="25" t="s">
        <v>62</v>
      </c>
      <c r="D23" s="25" t="s">
        <v>70</v>
      </c>
      <c r="E23" s="54" t="s">
        <v>71</v>
      </c>
      <c r="F23" s="57"/>
      <c r="G23" s="57"/>
      <c r="H23" s="57"/>
      <c r="I23" s="48">
        <v>40</v>
      </c>
      <c r="J23" s="48">
        <f t="shared" si="15"/>
        <v>26.666666666666668</v>
      </c>
      <c r="K23" s="48">
        <f t="shared" si="16"/>
        <v>34</v>
      </c>
      <c r="L23" s="48">
        <f t="shared" si="17"/>
        <v>32.799999999999997</v>
      </c>
      <c r="M23" s="49">
        <f t="shared" si="18"/>
        <v>60</v>
      </c>
      <c r="N23" s="49">
        <f t="shared" si="19"/>
        <v>90</v>
      </c>
      <c r="O23" s="66">
        <f t="shared" si="20"/>
        <v>15</v>
      </c>
      <c r="P23" s="50">
        <f>SUM(I23:O23)</f>
        <v>298.4666666666667</v>
      </c>
      <c r="Q23" s="37"/>
      <c r="R23" s="33">
        <f t="shared" si="21"/>
        <v>0</v>
      </c>
      <c r="S23" s="4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6.5" x14ac:dyDescent="0.35">
      <c r="A24" s="26" t="s">
        <v>72</v>
      </c>
      <c r="B24" s="25" t="s">
        <v>73</v>
      </c>
      <c r="C24" s="27" t="s">
        <v>74</v>
      </c>
      <c r="D24" s="25">
        <v>455092</v>
      </c>
      <c r="E24" s="54" t="s">
        <v>75</v>
      </c>
      <c r="F24" s="57"/>
      <c r="G24" s="57"/>
      <c r="H24" s="57"/>
      <c r="I24" s="48">
        <v>2</v>
      </c>
      <c r="J24" s="48">
        <f t="shared" si="15"/>
        <v>1.3333333333333333</v>
      </c>
      <c r="K24" s="48">
        <f t="shared" si="16"/>
        <v>1.7</v>
      </c>
      <c r="L24" s="48">
        <f t="shared" si="17"/>
        <v>1.64</v>
      </c>
      <c r="M24" s="49">
        <f t="shared" si="18"/>
        <v>3</v>
      </c>
      <c r="N24" s="49">
        <f t="shared" si="19"/>
        <v>4.5</v>
      </c>
      <c r="O24" s="66">
        <f t="shared" si="20"/>
        <v>0.75</v>
      </c>
      <c r="P24" s="50">
        <f>SUM(I24:O24)</f>
        <v>14.923333333333332</v>
      </c>
      <c r="Q24" s="37"/>
      <c r="R24" s="33">
        <f t="shared" si="21"/>
        <v>0</v>
      </c>
      <c r="S24" s="4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6.5" x14ac:dyDescent="0.35">
      <c r="A25" s="26" t="s">
        <v>76</v>
      </c>
      <c r="B25" s="63" t="s">
        <v>77</v>
      </c>
      <c r="C25" s="27" t="s">
        <v>62</v>
      </c>
      <c r="D25" s="25" t="s">
        <v>78</v>
      </c>
      <c r="E25" s="57" t="s">
        <v>64</v>
      </c>
      <c r="F25" s="57"/>
      <c r="G25" s="57"/>
      <c r="H25" s="57"/>
      <c r="I25" s="48">
        <v>20</v>
      </c>
      <c r="J25" s="48">
        <f t="shared" si="15"/>
        <v>13.333333333333334</v>
      </c>
      <c r="K25" s="48">
        <f t="shared" si="16"/>
        <v>17</v>
      </c>
      <c r="L25" s="48">
        <f t="shared" si="17"/>
        <v>16.399999999999999</v>
      </c>
      <c r="M25" s="49">
        <f t="shared" si="18"/>
        <v>30</v>
      </c>
      <c r="N25" s="49">
        <f t="shared" si="19"/>
        <v>45</v>
      </c>
      <c r="O25" s="66">
        <f t="shared" si="20"/>
        <v>7.5</v>
      </c>
      <c r="P25" s="50">
        <f>SUM(I25:O25)</f>
        <v>149.23333333333335</v>
      </c>
      <c r="Q25" s="37"/>
      <c r="R25" s="33">
        <f t="shared" si="21"/>
        <v>0</v>
      </c>
      <c r="S25" s="43">
        <f>SUM(R21:R25)</f>
        <v>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4.5" x14ac:dyDescent="0.35">
      <c r="A26" s="18"/>
      <c r="B26" s="3"/>
      <c r="C26" s="3"/>
      <c r="D26" s="3"/>
      <c r="E26" s="55"/>
      <c r="F26" s="55"/>
      <c r="G26" s="55"/>
      <c r="H26" s="55"/>
      <c r="I26" s="11"/>
      <c r="J26" s="11"/>
      <c r="K26" s="11"/>
      <c r="L26" s="11"/>
      <c r="M26" s="11"/>
      <c r="N26" s="11"/>
      <c r="O26" s="11"/>
      <c r="P26" s="11"/>
      <c r="Q26" s="34"/>
      <c r="R26" s="34"/>
      <c r="S26" s="4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1" x14ac:dyDescent="0.5">
      <c r="A27" s="114" t="s">
        <v>79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6"/>
      <c r="S27" s="43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6.5" x14ac:dyDescent="0.35">
      <c r="A28" s="24" t="s">
        <v>80</v>
      </c>
      <c r="B28" s="25" t="s">
        <v>81</v>
      </c>
      <c r="C28" s="27" t="s">
        <v>82</v>
      </c>
      <c r="D28" s="25" t="s">
        <v>83</v>
      </c>
      <c r="E28" s="54" t="s">
        <v>84</v>
      </c>
      <c r="F28" s="57"/>
      <c r="G28" s="57"/>
      <c r="H28" s="57"/>
      <c r="I28" s="48">
        <v>100</v>
      </c>
      <c r="J28" s="48">
        <f t="shared" ref="J28:J32" si="22">I28/3*2</f>
        <v>66.666666666666671</v>
      </c>
      <c r="K28" s="48">
        <f t="shared" ref="K28:K32" si="23">I28*0.85</f>
        <v>85</v>
      </c>
      <c r="L28" s="48">
        <f t="shared" ref="L28:L32" si="24">I28*0.82</f>
        <v>82</v>
      </c>
      <c r="M28" s="49">
        <f t="shared" ref="M28:M32" si="25">O28*4</f>
        <v>150</v>
      </c>
      <c r="N28" s="49">
        <f t="shared" ref="N28:N32" si="26">O28*6</f>
        <v>225</v>
      </c>
      <c r="O28" s="66">
        <f t="shared" ref="O28:O32" si="27">I28*0.375</f>
        <v>37.5</v>
      </c>
      <c r="P28" s="50">
        <f>SUM(I28:O28)</f>
        <v>746.16666666666674</v>
      </c>
      <c r="Q28" s="37"/>
      <c r="R28" s="33">
        <f t="shared" ref="R28:R32" si="28">P28*Q28</f>
        <v>0</v>
      </c>
      <c r="S28" s="43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6.5" x14ac:dyDescent="0.35">
      <c r="A29" s="24" t="s">
        <v>85</v>
      </c>
      <c r="B29" s="25" t="s">
        <v>86</v>
      </c>
      <c r="C29" s="27" t="s">
        <v>82</v>
      </c>
      <c r="D29" s="25">
        <v>5700994</v>
      </c>
      <c r="E29" s="54" t="s">
        <v>87</v>
      </c>
      <c r="F29" s="57"/>
      <c r="G29" s="57"/>
      <c r="H29" s="57"/>
      <c r="I29" s="48">
        <v>40</v>
      </c>
      <c r="J29" s="48">
        <f t="shared" si="22"/>
        <v>26.666666666666668</v>
      </c>
      <c r="K29" s="48">
        <f t="shared" si="23"/>
        <v>34</v>
      </c>
      <c r="L29" s="48">
        <f t="shared" si="24"/>
        <v>32.799999999999997</v>
      </c>
      <c r="M29" s="49">
        <f t="shared" si="25"/>
        <v>60</v>
      </c>
      <c r="N29" s="49">
        <f t="shared" si="26"/>
        <v>90</v>
      </c>
      <c r="O29" s="66">
        <f t="shared" si="27"/>
        <v>15</v>
      </c>
      <c r="P29" s="50">
        <f>SUM(I29:O29)</f>
        <v>298.4666666666667</v>
      </c>
      <c r="Q29" s="37"/>
      <c r="R29" s="33">
        <f t="shared" si="28"/>
        <v>0</v>
      </c>
      <c r="S29" s="43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6.5" x14ac:dyDescent="0.35">
      <c r="A30" s="24" t="s">
        <v>88</v>
      </c>
      <c r="B30" s="27" t="s">
        <v>89</v>
      </c>
      <c r="C30" s="27" t="s">
        <v>82</v>
      </c>
      <c r="D30" s="27">
        <v>852103</v>
      </c>
      <c r="E30" s="57" t="s">
        <v>90</v>
      </c>
      <c r="F30" s="57"/>
      <c r="G30" s="57"/>
      <c r="H30" s="57"/>
      <c r="I30" s="48">
        <v>20</v>
      </c>
      <c r="J30" s="48">
        <f t="shared" si="22"/>
        <v>13.333333333333334</v>
      </c>
      <c r="K30" s="48">
        <f t="shared" si="23"/>
        <v>17</v>
      </c>
      <c r="L30" s="48">
        <f t="shared" si="24"/>
        <v>16.399999999999999</v>
      </c>
      <c r="M30" s="49">
        <f t="shared" si="25"/>
        <v>30</v>
      </c>
      <c r="N30" s="49">
        <f t="shared" si="26"/>
        <v>45</v>
      </c>
      <c r="O30" s="66">
        <f t="shared" si="27"/>
        <v>7.5</v>
      </c>
      <c r="P30" s="50">
        <f>SUM(I30:O30)</f>
        <v>149.23333333333335</v>
      </c>
      <c r="Q30" s="37"/>
      <c r="R30" s="33">
        <f t="shared" si="28"/>
        <v>0</v>
      </c>
      <c r="S30" s="4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6.5" x14ac:dyDescent="0.35">
      <c r="A31" s="24" t="s">
        <v>91</v>
      </c>
      <c r="B31" s="32" t="s">
        <v>92</v>
      </c>
      <c r="C31" s="28" t="s">
        <v>93</v>
      </c>
      <c r="D31" s="28" t="s">
        <v>94</v>
      </c>
      <c r="E31" s="54" t="s">
        <v>95</v>
      </c>
      <c r="F31" s="57"/>
      <c r="G31" s="57"/>
      <c r="H31" s="57"/>
      <c r="I31" s="48">
        <v>20</v>
      </c>
      <c r="J31" s="48">
        <f t="shared" si="22"/>
        <v>13.333333333333334</v>
      </c>
      <c r="K31" s="48">
        <f t="shared" si="23"/>
        <v>17</v>
      </c>
      <c r="L31" s="48">
        <f t="shared" si="24"/>
        <v>16.399999999999999</v>
      </c>
      <c r="M31" s="49">
        <f t="shared" si="25"/>
        <v>30</v>
      </c>
      <c r="N31" s="49">
        <f t="shared" si="26"/>
        <v>45</v>
      </c>
      <c r="O31" s="66">
        <f t="shared" si="27"/>
        <v>7.5</v>
      </c>
      <c r="P31" s="50">
        <f>SUM(I31:O31)</f>
        <v>149.23333333333335</v>
      </c>
      <c r="Q31" s="37"/>
      <c r="R31" s="33">
        <f t="shared" si="28"/>
        <v>0</v>
      </c>
      <c r="S31" s="4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6.5" x14ac:dyDescent="0.35">
      <c r="A32" s="24" t="s">
        <v>96</v>
      </c>
      <c r="B32" s="32" t="s">
        <v>97</v>
      </c>
      <c r="C32" s="28" t="s">
        <v>93</v>
      </c>
      <c r="D32" s="28" t="s">
        <v>98</v>
      </c>
      <c r="E32" s="54" t="s">
        <v>87</v>
      </c>
      <c r="F32" s="57"/>
      <c r="G32" s="57"/>
      <c r="H32" s="57"/>
      <c r="I32" s="48">
        <v>80</v>
      </c>
      <c r="J32" s="48">
        <f t="shared" si="22"/>
        <v>53.333333333333336</v>
      </c>
      <c r="K32" s="48">
        <f t="shared" si="23"/>
        <v>68</v>
      </c>
      <c r="L32" s="48">
        <f t="shared" si="24"/>
        <v>65.599999999999994</v>
      </c>
      <c r="M32" s="49">
        <f t="shared" si="25"/>
        <v>120</v>
      </c>
      <c r="N32" s="49">
        <f t="shared" si="26"/>
        <v>180</v>
      </c>
      <c r="O32" s="66">
        <f t="shared" si="27"/>
        <v>30</v>
      </c>
      <c r="P32" s="50">
        <f>SUM(I32:O32)</f>
        <v>596.93333333333339</v>
      </c>
      <c r="Q32" s="37"/>
      <c r="R32" s="33">
        <f t="shared" si="28"/>
        <v>0</v>
      </c>
      <c r="S32" s="43">
        <f>SUM(R28:R32)</f>
        <v>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4.5" x14ac:dyDescent="0.35">
      <c r="A33" s="18"/>
      <c r="B33" s="3"/>
      <c r="C33" s="3"/>
      <c r="D33" s="3"/>
      <c r="E33" s="55"/>
      <c r="F33" s="55"/>
      <c r="G33" s="55"/>
      <c r="H33" s="55"/>
      <c r="I33" s="11"/>
      <c r="J33" s="11"/>
      <c r="K33" s="11"/>
      <c r="L33" s="11"/>
      <c r="M33" s="11"/>
      <c r="N33" s="11"/>
      <c r="O33" s="11"/>
      <c r="P33" s="11"/>
      <c r="Q33" s="34"/>
      <c r="R33" s="34"/>
      <c r="S33" s="4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1" x14ac:dyDescent="0.5">
      <c r="A34" s="114" t="s">
        <v>99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6"/>
      <c r="S34" s="43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6.5" x14ac:dyDescent="0.35">
      <c r="A35" s="21" t="s">
        <v>100</v>
      </c>
      <c r="B35" s="8" t="s">
        <v>101</v>
      </c>
      <c r="C35" s="27" t="s">
        <v>82</v>
      </c>
      <c r="D35" s="7" t="s">
        <v>102</v>
      </c>
      <c r="E35" s="58" t="s">
        <v>103</v>
      </c>
      <c r="F35" s="58"/>
      <c r="G35" s="58"/>
      <c r="H35" s="58"/>
      <c r="I35" s="48">
        <v>5</v>
      </c>
      <c r="J35" s="48">
        <f t="shared" ref="J35:J49" si="29">I35/3*2</f>
        <v>3.3333333333333335</v>
      </c>
      <c r="K35" s="48">
        <f t="shared" ref="K35:K49" si="30">I35*0.85</f>
        <v>4.25</v>
      </c>
      <c r="L35" s="48">
        <f t="shared" ref="L35:L49" si="31">I35*0.82</f>
        <v>4.0999999999999996</v>
      </c>
      <c r="M35" s="49">
        <f t="shared" ref="M35:M49" si="32">O35*4</f>
        <v>7.5</v>
      </c>
      <c r="N35" s="49">
        <f t="shared" ref="N35:N49" si="33">O35*6</f>
        <v>11.25</v>
      </c>
      <c r="O35" s="66">
        <f t="shared" ref="O35:O49" si="34">I35*0.375</f>
        <v>1.875</v>
      </c>
      <c r="P35" s="50">
        <f>SUM(I35:O35)</f>
        <v>37.308333333333337</v>
      </c>
      <c r="Q35" s="37"/>
      <c r="R35" s="33">
        <f t="shared" ref="R35:R49" si="35">P35*Q35</f>
        <v>0</v>
      </c>
      <c r="S35" s="43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4.5" x14ac:dyDescent="0.35">
      <c r="A36" s="21" t="s">
        <v>104</v>
      </c>
      <c r="B36" s="8" t="s">
        <v>105</v>
      </c>
      <c r="C36" s="9" t="s">
        <v>106</v>
      </c>
      <c r="D36" s="7" t="s">
        <v>107</v>
      </c>
      <c r="E36" s="58" t="s">
        <v>108</v>
      </c>
      <c r="F36" s="58"/>
      <c r="G36" s="58"/>
      <c r="H36" s="58"/>
      <c r="I36" s="48">
        <v>25</v>
      </c>
      <c r="J36" s="48">
        <f t="shared" si="29"/>
        <v>16.666666666666668</v>
      </c>
      <c r="K36" s="48">
        <f t="shared" si="30"/>
        <v>21.25</v>
      </c>
      <c r="L36" s="48">
        <f t="shared" si="31"/>
        <v>20.5</v>
      </c>
      <c r="M36" s="49">
        <f t="shared" si="32"/>
        <v>37.5</v>
      </c>
      <c r="N36" s="49">
        <f t="shared" si="33"/>
        <v>56.25</v>
      </c>
      <c r="O36" s="66">
        <f t="shared" si="34"/>
        <v>9.375</v>
      </c>
      <c r="P36" s="50">
        <f>SUM(I36:O36)</f>
        <v>186.54166666666669</v>
      </c>
      <c r="Q36" s="37"/>
      <c r="R36" s="33">
        <f t="shared" si="35"/>
        <v>0</v>
      </c>
      <c r="S36" s="43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4.5" x14ac:dyDescent="0.35">
      <c r="A37" s="21" t="s">
        <v>109</v>
      </c>
      <c r="B37" s="63" t="s">
        <v>110</v>
      </c>
      <c r="C37" s="25" t="s">
        <v>111</v>
      </c>
      <c r="D37" s="25" t="s">
        <v>112</v>
      </c>
      <c r="E37" s="53" t="s">
        <v>113</v>
      </c>
      <c r="F37" s="52"/>
      <c r="G37" s="52"/>
      <c r="H37" s="52"/>
      <c r="I37" s="48">
        <v>100</v>
      </c>
      <c r="J37" s="48">
        <f t="shared" si="29"/>
        <v>66.666666666666671</v>
      </c>
      <c r="K37" s="48">
        <f t="shared" si="30"/>
        <v>85</v>
      </c>
      <c r="L37" s="48">
        <f t="shared" si="31"/>
        <v>82</v>
      </c>
      <c r="M37" s="49">
        <f t="shared" si="32"/>
        <v>150</v>
      </c>
      <c r="N37" s="49">
        <f t="shared" si="33"/>
        <v>225</v>
      </c>
      <c r="O37" s="66">
        <f t="shared" si="34"/>
        <v>37.5</v>
      </c>
      <c r="P37" s="50">
        <f>SUM(I37:O37)</f>
        <v>746.16666666666674</v>
      </c>
      <c r="Q37" s="37"/>
      <c r="R37" s="33">
        <f t="shared" si="35"/>
        <v>0</v>
      </c>
      <c r="S37" s="43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4.5" x14ac:dyDescent="0.35">
      <c r="A38" s="21" t="s">
        <v>114</v>
      </c>
      <c r="B38" s="63" t="s">
        <v>115</v>
      </c>
      <c r="C38" s="25" t="s">
        <v>116</v>
      </c>
      <c r="D38" s="25">
        <v>46240</v>
      </c>
      <c r="E38" s="53" t="s">
        <v>31</v>
      </c>
      <c r="F38" s="52"/>
      <c r="G38" s="52"/>
      <c r="H38" s="52"/>
      <c r="I38" s="48">
        <v>40</v>
      </c>
      <c r="J38" s="48">
        <f t="shared" si="29"/>
        <v>26.666666666666668</v>
      </c>
      <c r="K38" s="48">
        <f t="shared" si="30"/>
        <v>34</v>
      </c>
      <c r="L38" s="48">
        <f t="shared" si="31"/>
        <v>32.799999999999997</v>
      </c>
      <c r="M38" s="49">
        <f t="shared" si="32"/>
        <v>60</v>
      </c>
      <c r="N38" s="49">
        <f t="shared" si="33"/>
        <v>90</v>
      </c>
      <c r="O38" s="66">
        <f t="shared" si="34"/>
        <v>15</v>
      </c>
      <c r="P38" s="50">
        <f>SUM(I38:O38)</f>
        <v>298.4666666666667</v>
      </c>
      <c r="Q38" s="37"/>
      <c r="R38" s="33">
        <f t="shared" si="35"/>
        <v>0</v>
      </c>
      <c r="S38" s="4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4.5" x14ac:dyDescent="0.35">
      <c r="A39" s="21" t="s">
        <v>117</v>
      </c>
      <c r="B39" s="63" t="s">
        <v>118</v>
      </c>
      <c r="C39" s="25" t="s">
        <v>116</v>
      </c>
      <c r="D39" s="25">
        <v>41749</v>
      </c>
      <c r="E39" s="53" t="s">
        <v>31</v>
      </c>
      <c r="F39" s="52"/>
      <c r="G39" s="52"/>
      <c r="H39" s="52"/>
      <c r="I39" s="48">
        <v>40</v>
      </c>
      <c r="J39" s="48">
        <f t="shared" si="29"/>
        <v>26.666666666666668</v>
      </c>
      <c r="K39" s="48">
        <f t="shared" si="30"/>
        <v>34</v>
      </c>
      <c r="L39" s="48">
        <f t="shared" si="31"/>
        <v>32.799999999999997</v>
      </c>
      <c r="M39" s="49">
        <f t="shared" si="32"/>
        <v>60</v>
      </c>
      <c r="N39" s="49">
        <f t="shared" si="33"/>
        <v>90</v>
      </c>
      <c r="O39" s="66">
        <f t="shared" si="34"/>
        <v>15</v>
      </c>
      <c r="P39" s="50">
        <f>SUM(I39:O39)</f>
        <v>298.4666666666667</v>
      </c>
      <c r="Q39" s="37"/>
      <c r="R39" s="33">
        <f t="shared" si="35"/>
        <v>0</v>
      </c>
      <c r="S39" s="43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6.5" x14ac:dyDescent="0.35">
      <c r="A40" s="21" t="s">
        <v>119</v>
      </c>
      <c r="B40" s="63" t="s">
        <v>120</v>
      </c>
      <c r="C40" s="25" t="s">
        <v>82</v>
      </c>
      <c r="D40" s="25">
        <v>30044</v>
      </c>
      <c r="E40" s="53" t="s">
        <v>121</v>
      </c>
      <c r="F40" s="52"/>
      <c r="G40" s="52"/>
      <c r="H40" s="52"/>
      <c r="I40" s="48">
        <v>10</v>
      </c>
      <c r="J40" s="48">
        <f t="shared" si="29"/>
        <v>6.666666666666667</v>
      </c>
      <c r="K40" s="48">
        <f t="shared" si="30"/>
        <v>8.5</v>
      </c>
      <c r="L40" s="48">
        <f t="shared" si="31"/>
        <v>8.1999999999999993</v>
      </c>
      <c r="M40" s="49">
        <f t="shared" si="32"/>
        <v>15</v>
      </c>
      <c r="N40" s="49">
        <f t="shared" si="33"/>
        <v>22.5</v>
      </c>
      <c r="O40" s="66">
        <f t="shared" si="34"/>
        <v>3.75</v>
      </c>
      <c r="P40" s="50">
        <f t="shared" ref="P40:P49" si="36">SUM(I40:O40)</f>
        <v>74.616666666666674</v>
      </c>
      <c r="Q40" s="37"/>
      <c r="R40" s="33">
        <f t="shared" si="35"/>
        <v>0</v>
      </c>
      <c r="S40" s="4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4.5" x14ac:dyDescent="0.35">
      <c r="A41" s="21" t="s">
        <v>122</v>
      </c>
      <c r="B41" s="63" t="s">
        <v>123</v>
      </c>
      <c r="C41" s="25" t="s">
        <v>116</v>
      </c>
      <c r="D41" s="25">
        <v>41698</v>
      </c>
      <c r="E41" s="53" t="s">
        <v>31</v>
      </c>
      <c r="F41" s="52"/>
      <c r="G41" s="52"/>
      <c r="H41" s="52"/>
      <c r="I41" s="48">
        <v>80</v>
      </c>
      <c r="J41" s="48">
        <f t="shared" si="29"/>
        <v>53.333333333333336</v>
      </c>
      <c r="K41" s="48">
        <f t="shared" si="30"/>
        <v>68</v>
      </c>
      <c r="L41" s="48">
        <f t="shared" si="31"/>
        <v>65.599999999999994</v>
      </c>
      <c r="M41" s="49">
        <f t="shared" si="32"/>
        <v>120</v>
      </c>
      <c r="N41" s="49">
        <f t="shared" si="33"/>
        <v>180</v>
      </c>
      <c r="O41" s="66">
        <f t="shared" si="34"/>
        <v>30</v>
      </c>
      <c r="P41" s="50">
        <f t="shared" si="36"/>
        <v>596.93333333333339</v>
      </c>
      <c r="Q41" s="37"/>
      <c r="R41" s="33">
        <f t="shared" si="35"/>
        <v>0</v>
      </c>
      <c r="S41" s="43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4.5" x14ac:dyDescent="0.35">
      <c r="A42" s="21" t="s">
        <v>124</v>
      </c>
      <c r="B42" s="63" t="s">
        <v>125</v>
      </c>
      <c r="C42" s="25" t="s">
        <v>116</v>
      </c>
      <c r="D42" s="25">
        <v>59703</v>
      </c>
      <c r="E42" s="53" t="s">
        <v>126</v>
      </c>
      <c r="F42" s="52"/>
      <c r="G42" s="52"/>
      <c r="H42" s="52"/>
      <c r="I42" s="48">
        <v>200</v>
      </c>
      <c r="J42" s="48">
        <f t="shared" si="29"/>
        <v>133.33333333333334</v>
      </c>
      <c r="K42" s="48">
        <f t="shared" si="30"/>
        <v>170</v>
      </c>
      <c r="L42" s="48">
        <f t="shared" si="31"/>
        <v>164</v>
      </c>
      <c r="M42" s="49">
        <f t="shared" si="32"/>
        <v>300</v>
      </c>
      <c r="N42" s="49">
        <f t="shared" si="33"/>
        <v>450</v>
      </c>
      <c r="O42" s="66">
        <f t="shared" si="34"/>
        <v>75</v>
      </c>
      <c r="P42" s="50">
        <f t="shared" si="36"/>
        <v>1492.3333333333335</v>
      </c>
      <c r="Q42" s="37"/>
      <c r="R42" s="33">
        <f t="shared" si="35"/>
        <v>0</v>
      </c>
      <c r="S42" s="43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4.5" x14ac:dyDescent="0.35">
      <c r="A43" s="21" t="s">
        <v>127</v>
      </c>
      <c r="B43" s="63" t="s">
        <v>128</v>
      </c>
      <c r="C43" s="25" t="s">
        <v>116</v>
      </c>
      <c r="D43" s="25">
        <v>44878</v>
      </c>
      <c r="E43" s="53" t="s">
        <v>31</v>
      </c>
      <c r="F43" s="52"/>
      <c r="G43" s="52"/>
      <c r="H43" s="52"/>
      <c r="I43" s="48">
        <v>100</v>
      </c>
      <c r="J43" s="48">
        <f t="shared" si="29"/>
        <v>66.666666666666671</v>
      </c>
      <c r="K43" s="48">
        <f t="shared" si="30"/>
        <v>85</v>
      </c>
      <c r="L43" s="48">
        <f t="shared" si="31"/>
        <v>82</v>
      </c>
      <c r="M43" s="49">
        <f t="shared" si="32"/>
        <v>150</v>
      </c>
      <c r="N43" s="49">
        <f t="shared" si="33"/>
        <v>225</v>
      </c>
      <c r="O43" s="66">
        <f t="shared" si="34"/>
        <v>37.5</v>
      </c>
      <c r="P43" s="50">
        <f t="shared" si="36"/>
        <v>746.16666666666674</v>
      </c>
      <c r="Q43" s="37"/>
      <c r="R43" s="33">
        <f t="shared" si="35"/>
        <v>0</v>
      </c>
      <c r="S43" s="43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6.5" x14ac:dyDescent="0.35">
      <c r="A44" s="21" t="s">
        <v>129</v>
      </c>
      <c r="B44" s="7" t="s">
        <v>130</v>
      </c>
      <c r="C44" s="9" t="s">
        <v>82</v>
      </c>
      <c r="D44" s="25">
        <v>90009</v>
      </c>
      <c r="E44" s="53" t="s">
        <v>131</v>
      </c>
      <c r="F44" s="52"/>
      <c r="G44" s="52"/>
      <c r="H44" s="52"/>
      <c r="I44" s="48">
        <v>10</v>
      </c>
      <c r="J44" s="48">
        <f t="shared" si="29"/>
        <v>6.666666666666667</v>
      </c>
      <c r="K44" s="48">
        <f t="shared" si="30"/>
        <v>8.5</v>
      </c>
      <c r="L44" s="48">
        <f t="shared" si="31"/>
        <v>8.1999999999999993</v>
      </c>
      <c r="M44" s="49">
        <f t="shared" si="32"/>
        <v>15</v>
      </c>
      <c r="N44" s="49">
        <f t="shared" si="33"/>
        <v>22.5</v>
      </c>
      <c r="O44" s="66">
        <f t="shared" si="34"/>
        <v>3.75</v>
      </c>
      <c r="P44" s="50">
        <f t="shared" si="36"/>
        <v>74.616666666666674</v>
      </c>
      <c r="Q44" s="37"/>
      <c r="R44" s="33">
        <f t="shared" si="35"/>
        <v>0</v>
      </c>
      <c r="S44" s="43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 x14ac:dyDescent="0.35">
      <c r="A45" s="21" t="s">
        <v>132</v>
      </c>
      <c r="B45" s="63" t="s">
        <v>133</v>
      </c>
      <c r="C45" s="9" t="s">
        <v>134</v>
      </c>
      <c r="D45" s="25" t="s">
        <v>135</v>
      </c>
      <c r="E45" s="53" t="s">
        <v>136</v>
      </c>
      <c r="F45" s="52"/>
      <c r="G45" s="52"/>
      <c r="H45" s="52"/>
      <c r="I45" s="48">
        <v>10</v>
      </c>
      <c r="J45" s="48">
        <f t="shared" si="29"/>
        <v>6.666666666666667</v>
      </c>
      <c r="K45" s="48">
        <f t="shared" si="30"/>
        <v>8.5</v>
      </c>
      <c r="L45" s="48">
        <f t="shared" si="31"/>
        <v>8.1999999999999993</v>
      </c>
      <c r="M45" s="49">
        <f t="shared" si="32"/>
        <v>15</v>
      </c>
      <c r="N45" s="49">
        <f t="shared" si="33"/>
        <v>22.5</v>
      </c>
      <c r="O45" s="66">
        <f t="shared" si="34"/>
        <v>3.75</v>
      </c>
      <c r="P45" s="50">
        <f t="shared" si="36"/>
        <v>74.616666666666674</v>
      </c>
      <c r="Q45" s="37"/>
      <c r="R45" s="33">
        <f t="shared" si="35"/>
        <v>0</v>
      </c>
      <c r="S45" s="43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4.5" x14ac:dyDescent="0.35">
      <c r="A46" s="21" t="s">
        <v>137</v>
      </c>
      <c r="B46" s="9" t="s">
        <v>138</v>
      </c>
      <c r="C46" s="25" t="s">
        <v>139</v>
      </c>
      <c r="D46" s="25" t="s">
        <v>140</v>
      </c>
      <c r="E46" s="53" t="s">
        <v>141</v>
      </c>
      <c r="F46" s="52"/>
      <c r="G46" s="52"/>
      <c r="H46" s="52"/>
      <c r="I46" s="48">
        <v>60</v>
      </c>
      <c r="J46" s="48">
        <f t="shared" si="29"/>
        <v>40</v>
      </c>
      <c r="K46" s="48">
        <f t="shared" si="30"/>
        <v>51</v>
      </c>
      <c r="L46" s="48">
        <f t="shared" si="31"/>
        <v>49.199999999999996</v>
      </c>
      <c r="M46" s="49">
        <f>O46*4</f>
        <v>90</v>
      </c>
      <c r="N46" s="49">
        <f t="shared" si="33"/>
        <v>135</v>
      </c>
      <c r="O46" s="66">
        <f t="shared" si="34"/>
        <v>22.5</v>
      </c>
      <c r="P46" s="50">
        <f t="shared" si="36"/>
        <v>447.7</v>
      </c>
      <c r="Q46" s="37"/>
      <c r="R46" s="33">
        <f t="shared" si="35"/>
        <v>0</v>
      </c>
      <c r="S46" s="4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4.5" x14ac:dyDescent="0.35">
      <c r="A47" s="21" t="s">
        <v>142</v>
      </c>
      <c r="B47" s="6" t="s">
        <v>143</v>
      </c>
      <c r="C47" s="25" t="s">
        <v>144</v>
      </c>
      <c r="D47" s="25">
        <v>9820</v>
      </c>
      <c r="E47" s="56" t="s">
        <v>145</v>
      </c>
      <c r="F47" s="58"/>
      <c r="G47" s="58"/>
      <c r="H47" s="58"/>
      <c r="I47" s="48">
        <v>200</v>
      </c>
      <c r="J47" s="48">
        <f t="shared" si="29"/>
        <v>133.33333333333334</v>
      </c>
      <c r="K47" s="48">
        <f t="shared" si="30"/>
        <v>170</v>
      </c>
      <c r="L47" s="48">
        <f t="shared" si="31"/>
        <v>164</v>
      </c>
      <c r="M47" s="49">
        <f t="shared" si="32"/>
        <v>300</v>
      </c>
      <c r="N47" s="49">
        <f t="shared" si="33"/>
        <v>450</v>
      </c>
      <c r="O47" s="66">
        <f t="shared" si="34"/>
        <v>75</v>
      </c>
      <c r="P47" s="50">
        <f t="shared" si="36"/>
        <v>1492.3333333333335</v>
      </c>
      <c r="Q47" s="37"/>
      <c r="R47" s="33">
        <f t="shared" si="35"/>
        <v>0</v>
      </c>
      <c r="S47" s="43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4.5" x14ac:dyDescent="0.35">
      <c r="A48" s="21" t="s">
        <v>146</v>
      </c>
      <c r="B48" s="63" t="s">
        <v>147</v>
      </c>
      <c r="C48" s="25" t="s">
        <v>116</v>
      </c>
      <c r="D48" s="25">
        <v>46219</v>
      </c>
      <c r="E48" s="53" t="s">
        <v>31</v>
      </c>
      <c r="F48" s="52"/>
      <c r="G48" s="52"/>
      <c r="H48" s="52"/>
      <c r="I48" s="48">
        <v>80</v>
      </c>
      <c r="J48" s="48">
        <f t="shared" si="29"/>
        <v>53.333333333333336</v>
      </c>
      <c r="K48" s="48">
        <f t="shared" si="30"/>
        <v>68</v>
      </c>
      <c r="L48" s="48">
        <f t="shared" si="31"/>
        <v>65.599999999999994</v>
      </c>
      <c r="M48" s="49">
        <f t="shared" si="32"/>
        <v>120</v>
      </c>
      <c r="N48" s="49">
        <f t="shared" si="33"/>
        <v>180</v>
      </c>
      <c r="O48" s="66">
        <f t="shared" si="34"/>
        <v>30</v>
      </c>
      <c r="P48" s="50">
        <f>SUM(I48:O48)</f>
        <v>596.93333333333339</v>
      </c>
      <c r="Q48" s="37"/>
      <c r="R48" s="33">
        <f t="shared" si="35"/>
        <v>0</v>
      </c>
      <c r="S48" s="43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4.5" x14ac:dyDescent="0.35">
      <c r="A49" s="21" t="s">
        <v>148</v>
      </c>
      <c r="B49" s="6" t="s">
        <v>149</v>
      </c>
      <c r="C49" s="6" t="s">
        <v>150</v>
      </c>
      <c r="D49" s="25">
        <v>101966</v>
      </c>
      <c r="E49" s="56" t="s">
        <v>151</v>
      </c>
      <c r="F49" s="58"/>
      <c r="G49" s="58"/>
      <c r="H49" s="58"/>
      <c r="I49" s="48">
        <v>10</v>
      </c>
      <c r="J49" s="48">
        <f t="shared" si="29"/>
        <v>6.666666666666667</v>
      </c>
      <c r="K49" s="48">
        <f t="shared" si="30"/>
        <v>8.5</v>
      </c>
      <c r="L49" s="48">
        <f t="shared" si="31"/>
        <v>8.1999999999999993</v>
      </c>
      <c r="M49" s="49">
        <f t="shared" si="32"/>
        <v>15</v>
      </c>
      <c r="N49" s="49">
        <f t="shared" si="33"/>
        <v>22.5</v>
      </c>
      <c r="O49" s="66">
        <f t="shared" si="34"/>
        <v>3.75</v>
      </c>
      <c r="P49" s="50">
        <f t="shared" si="36"/>
        <v>74.616666666666674</v>
      </c>
      <c r="Q49" s="37"/>
      <c r="R49" s="33">
        <f t="shared" si="35"/>
        <v>0</v>
      </c>
      <c r="S49" s="45">
        <f>SUM(R35:R49)</f>
        <v>0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4.5" x14ac:dyDescent="0.35">
      <c r="A50" s="19"/>
      <c r="B50" s="5"/>
      <c r="C50" s="73"/>
      <c r="D50" s="5"/>
      <c r="E50" s="59"/>
      <c r="F50" s="59"/>
      <c r="G50" s="59"/>
      <c r="H50" s="59"/>
      <c r="I50" s="12"/>
      <c r="J50" s="12"/>
      <c r="K50" s="12"/>
      <c r="L50" s="12"/>
      <c r="M50" s="12"/>
      <c r="N50" s="12"/>
      <c r="O50" s="12"/>
      <c r="P50" s="12"/>
      <c r="Q50" s="36"/>
      <c r="R50" s="36"/>
      <c r="S50" s="43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21" x14ac:dyDescent="0.5">
      <c r="A51" s="114" t="s">
        <v>152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6"/>
      <c r="S51" s="43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26.5" x14ac:dyDescent="0.35">
      <c r="A52" s="16" t="s">
        <v>153</v>
      </c>
      <c r="B52" s="7" t="s">
        <v>154</v>
      </c>
      <c r="C52" s="27" t="s">
        <v>82</v>
      </c>
      <c r="D52" s="7" t="s">
        <v>155</v>
      </c>
      <c r="E52" s="52" t="s">
        <v>156</v>
      </c>
      <c r="F52" s="52"/>
      <c r="G52" s="52"/>
      <c r="H52" s="52"/>
      <c r="I52" s="48">
        <v>30</v>
      </c>
      <c r="J52" s="48">
        <f t="shared" ref="J52:J64" si="37">I52/3*2</f>
        <v>20</v>
      </c>
      <c r="K52" s="48">
        <f t="shared" ref="K52:K64" si="38">I52*0.85</f>
        <v>25.5</v>
      </c>
      <c r="L52" s="48">
        <f t="shared" ref="L52:L64" si="39">I52*0.82</f>
        <v>24.599999999999998</v>
      </c>
      <c r="M52" s="49">
        <f t="shared" ref="M52:M64" si="40">O52*4</f>
        <v>45</v>
      </c>
      <c r="N52" s="49">
        <f t="shared" ref="N52:N64" si="41">O52*6</f>
        <v>67.5</v>
      </c>
      <c r="O52" s="66">
        <f t="shared" ref="O52:O64" si="42">I52*0.375</f>
        <v>11.25</v>
      </c>
      <c r="P52" s="50">
        <f t="shared" ref="P52:P64" si="43">SUM(I52:O52)</f>
        <v>223.85</v>
      </c>
      <c r="Q52" s="37"/>
      <c r="R52" s="33">
        <f t="shared" ref="R52:R64" si="44">P52*Q52</f>
        <v>0</v>
      </c>
      <c r="S52" s="43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26.5" x14ac:dyDescent="0.35">
      <c r="A53" s="17" t="s">
        <v>157</v>
      </c>
      <c r="B53" s="9" t="s">
        <v>158</v>
      </c>
      <c r="C53" s="27" t="s">
        <v>82</v>
      </c>
      <c r="D53" s="9" t="s">
        <v>159</v>
      </c>
      <c r="E53" s="53" t="s">
        <v>160</v>
      </c>
      <c r="F53" s="52"/>
      <c r="G53" s="52"/>
      <c r="H53" s="52"/>
      <c r="I53" s="48">
        <v>250</v>
      </c>
      <c r="J53" s="48">
        <f t="shared" si="37"/>
        <v>166.66666666666666</v>
      </c>
      <c r="K53" s="48">
        <f t="shared" si="38"/>
        <v>212.5</v>
      </c>
      <c r="L53" s="48">
        <f t="shared" si="39"/>
        <v>205</v>
      </c>
      <c r="M53" s="49">
        <f t="shared" si="40"/>
        <v>375</v>
      </c>
      <c r="N53" s="49">
        <f t="shared" si="41"/>
        <v>562.5</v>
      </c>
      <c r="O53" s="66">
        <f t="shared" si="42"/>
        <v>93.75</v>
      </c>
      <c r="P53" s="50">
        <f t="shared" si="43"/>
        <v>1865.4166666666665</v>
      </c>
      <c r="Q53" s="37"/>
      <c r="R53" s="33">
        <f t="shared" si="44"/>
        <v>0</v>
      </c>
      <c r="S53" s="43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6.5" x14ac:dyDescent="0.35">
      <c r="A54" s="17" t="s">
        <v>161</v>
      </c>
      <c r="B54" s="9" t="s">
        <v>162</v>
      </c>
      <c r="C54" s="27" t="s">
        <v>82</v>
      </c>
      <c r="D54" s="9">
        <v>1885</v>
      </c>
      <c r="E54" s="53" t="s">
        <v>156</v>
      </c>
      <c r="F54" s="52"/>
      <c r="G54" s="52"/>
      <c r="H54" s="52"/>
      <c r="I54" s="48">
        <v>56</v>
      </c>
      <c r="J54" s="48">
        <f t="shared" si="37"/>
        <v>37.333333333333336</v>
      </c>
      <c r="K54" s="48">
        <f t="shared" si="38"/>
        <v>47.6</v>
      </c>
      <c r="L54" s="48">
        <f t="shared" si="39"/>
        <v>45.919999999999995</v>
      </c>
      <c r="M54" s="49">
        <f t="shared" si="40"/>
        <v>84</v>
      </c>
      <c r="N54" s="49">
        <f t="shared" si="41"/>
        <v>126</v>
      </c>
      <c r="O54" s="66">
        <f t="shared" si="42"/>
        <v>21</v>
      </c>
      <c r="P54" s="50">
        <f t="shared" si="43"/>
        <v>417.85333333333335</v>
      </c>
      <c r="Q54" s="37"/>
      <c r="R54" s="33">
        <f t="shared" si="44"/>
        <v>0</v>
      </c>
      <c r="S54" s="43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26.5" x14ac:dyDescent="0.35">
      <c r="A55" s="16" t="s">
        <v>163</v>
      </c>
      <c r="B55" s="9" t="s">
        <v>164</v>
      </c>
      <c r="C55" s="27" t="s">
        <v>82</v>
      </c>
      <c r="D55" s="9" t="s">
        <v>165</v>
      </c>
      <c r="E55" s="53" t="s">
        <v>156</v>
      </c>
      <c r="F55" s="52"/>
      <c r="G55" s="52"/>
      <c r="H55" s="52"/>
      <c r="I55" s="48">
        <v>84</v>
      </c>
      <c r="J55" s="48">
        <f t="shared" si="37"/>
        <v>56</v>
      </c>
      <c r="K55" s="48">
        <f t="shared" si="38"/>
        <v>71.399999999999991</v>
      </c>
      <c r="L55" s="48">
        <f t="shared" si="39"/>
        <v>68.88</v>
      </c>
      <c r="M55" s="49">
        <f t="shared" si="40"/>
        <v>126</v>
      </c>
      <c r="N55" s="49">
        <f t="shared" si="41"/>
        <v>189</v>
      </c>
      <c r="O55" s="66">
        <f t="shared" si="42"/>
        <v>31.5</v>
      </c>
      <c r="P55" s="50">
        <f t="shared" si="43"/>
        <v>626.78</v>
      </c>
      <c r="Q55" s="37"/>
      <c r="R55" s="33">
        <f t="shared" si="44"/>
        <v>0</v>
      </c>
      <c r="S55" s="43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26.5" x14ac:dyDescent="0.35">
      <c r="A56" s="17" t="s">
        <v>166</v>
      </c>
      <c r="B56" s="9" t="s">
        <v>167</v>
      </c>
      <c r="C56" s="27" t="s">
        <v>82</v>
      </c>
      <c r="D56" s="9" t="s">
        <v>168</v>
      </c>
      <c r="E56" s="53" t="s">
        <v>156</v>
      </c>
      <c r="F56" s="52"/>
      <c r="G56" s="52"/>
      <c r="H56" s="52"/>
      <c r="I56" s="48">
        <v>100</v>
      </c>
      <c r="J56" s="48">
        <f t="shared" si="37"/>
        <v>66.666666666666671</v>
      </c>
      <c r="K56" s="48">
        <f t="shared" si="38"/>
        <v>85</v>
      </c>
      <c r="L56" s="48">
        <f t="shared" si="39"/>
        <v>82</v>
      </c>
      <c r="M56" s="49">
        <f t="shared" si="40"/>
        <v>150</v>
      </c>
      <c r="N56" s="49">
        <f t="shared" si="41"/>
        <v>225</v>
      </c>
      <c r="O56" s="66">
        <f t="shared" si="42"/>
        <v>37.5</v>
      </c>
      <c r="P56" s="50">
        <f t="shared" si="43"/>
        <v>746.16666666666674</v>
      </c>
      <c r="Q56" s="37"/>
      <c r="R56" s="33">
        <f t="shared" si="44"/>
        <v>0</v>
      </c>
      <c r="S56" s="43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26.5" x14ac:dyDescent="0.35">
      <c r="A57" s="17" t="s">
        <v>169</v>
      </c>
      <c r="B57" s="9" t="s">
        <v>170</v>
      </c>
      <c r="C57" s="27" t="s">
        <v>82</v>
      </c>
      <c r="D57" s="9">
        <v>1745</v>
      </c>
      <c r="E57" s="53" t="s">
        <v>156</v>
      </c>
      <c r="F57" s="52"/>
      <c r="G57" s="52"/>
      <c r="H57" s="52"/>
      <c r="I57" s="48">
        <v>30</v>
      </c>
      <c r="J57" s="48">
        <f t="shared" si="37"/>
        <v>20</v>
      </c>
      <c r="K57" s="48">
        <f t="shared" si="38"/>
        <v>25.5</v>
      </c>
      <c r="L57" s="48">
        <f t="shared" si="39"/>
        <v>24.599999999999998</v>
      </c>
      <c r="M57" s="49">
        <f t="shared" si="40"/>
        <v>45</v>
      </c>
      <c r="N57" s="49">
        <f t="shared" si="41"/>
        <v>67.5</v>
      </c>
      <c r="O57" s="66">
        <f t="shared" si="42"/>
        <v>11.25</v>
      </c>
      <c r="P57" s="50">
        <f t="shared" si="43"/>
        <v>223.85</v>
      </c>
      <c r="Q57" s="37"/>
      <c r="R57" s="33">
        <f t="shared" si="44"/>
        <v>0</v>
      </c>
      <c r="S57" s="43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26.5" x14ac:dyDescent="0.35">
      <c r="A58" s="17" t="s">
        <v>171</v>
      </c>
      <c r="B58" s="9" t="s">
        <v>172</v>
      </c>
      <c r="C58" s="27" t="s">
        <v>82</v>
      </c>
      <c r="D58" s="9">
        <v>610267</v>
      </c>
      <c r="E58" s="53" t="s">
        <v>156</v>
      </c>
      <c r="F58" s="52"/>
      <c r="G58" s="52"/>
      <c r="H58" s="52"/>
      <c r="I58" s="48">
        <v>14</v>
      </c>
      <c r="J58" s="48">
        <f t="shared" si="37"/>
        <v>9.3333333333333339</v>
      </c>
      <c r="K58" s="48">
        <f t="shared" si="38"/>
        <v>11.9</v>
      </c>
      <c r="L58" s="48">
        <f t="shared" si="39"/>
        <v>11.479999999999999</v>
      </c>
      <c r="M58" s="49">
        <f t="shared" si="40"/>
        <v>21</v>
      </c>
      <c r="N58" s="49">
        <f t="shared" si="41"/>
        <v>31.5</v>
      </c>
      <c r="O58" s="66">
        <f t="shared" si="42"/>
        <v>5.25</v>
      </c>
      <c r="P58" s="50">
        <f t="shared" si="43"/>
        <v>104.46333333333334</v>
      </c>
      <c r="Q58" s="37"/>
      <c r="R58" s="33">
        <f t="shared" si="44"/>
        <v>0</v>
      </c>
      <c r="S58" s="43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26.5" x14ac:dyDescent="0.35">
      <c r="A59" s="16" t="s">
        <v>173</v>
      </c>
      <c r="B59" s="9" t="s">
        <v>174</v>
      </c>
      <c r="C59" s="27" t="s">
        <v>82</v>
      </c>
      <c r="D59" s="9">
        <v>114520</v>
      </c>
      <c r="E59" s="53" t="s">
        <v>156</v>
      </c>
      <c r="F59" s="52"/>
      <c r="G59" s="52"/>
      <c r="H59" s="52"/>
      <c r="I59" s="48">
        <v>200</v>
      </c>
      <c r="J59" s="48">
        <f t="shared" si="37"/>
        <v>133.33333333333334</v>
      </c>
      <c r="K59" s="48">
        <f t="shared" si="38"/>
        <v>170</v>
      </c>
      <c r="L59" s="48">
        <f t="shared" si="39"/>
        <v>164</v>
      </c>
      <c r="M59" s="49">
        <f t="shared" si="40"/>
        <v>300</v>
      </c>
      <c r="N59" s="49">
        <f t="shared" si="41"/>
        <v>450</v>
      </c>
      <c r="O59" s="66">
        <f t="shared" si="42"/>
        <v>75</v>
      </c>
      <c r="P59" s="50">
        <f t="shared" si="43"/>
        <v>1492.3333333333335</v>
      </c>
      <c r="Q59" s="37"/>
      <c r="R59" s="33">
        <f t="shared" si="44"/>
        <v>0</v>
      </c>
      <c r="S59" s="43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4.5" x14ac:dyDescent="0.35">
      <c r="A60" s="17" t="s">
        <v>175</v>
      </c>
      <c r="B60" s="63" t="s">
        <v>176</v>
      </c>
      <c r="C60" s="27" t="s">
        <v>177</v>
      </c>
      <c r="D60" s="9" t="s">
        <v>178</v>
      </c>
      <c r="E60" s="53" t="s">
        <v>156</v>
      </c>
      <c r="F60" s="52"/>
      <c r="G60" s="52"/>
      <c r="H60" s="52"/>
      <c r="I60" s="48">
        <v>40</v>
      </c>
      <c r="J60" s="48">
        <f t="shared" si="37"/>
        <v>26.666666666666668</v>
      </c>
      <c r="K60" s="48">
        <f t="shared" si="38"/>
        <v>34</v>
      </c>
      <c r="L60" s="48">
        <f t="shared" si="39"/>
        <v>32.799999999999997</v>
      </c>
      <c r="M60" s="49">
        <f t="shared" si="40"/>
        <v>60</v>
      </c>
      <c r="N60" s="49">
        <f>O60*6</f>
        <v>90</v>
      </c>
      <c r="O60" s="66">
        <f t="shared" si="42"/>
        <v>15</v>
      </c>
      <c r="P60" s="50">
        <f t="shared" si="43"/>
        <v>298.4666666666667</v>
      </c>
      <c r="Q60" s="37"/>
      <c r="R60" s="33">
        <f t="shared" si="44"/>
        <v>0</v>
      </c>
      <c r="S60" s="43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4.5" x14ac:dyDescent="0.35">
      <c r="A61" s="17" t="s">
        <v>179</v>
      </c>
      <c r="B61" s="63" t="s">
        <v>180</v>
      </c>
      <c r="C61" s="9" t="s">
        <v>177</v>
      </c>
      <c r="D61" s="9" t="s">
        <v>181</v>
      </c>
      <c r="E61" s="53" t="s">
        <v>156</v>
      </c>
      <c r="F61" s="52"/>
      <c r="G61" s="52"/>
      <c r="H61" s="52"/>
      <c r="I61" s="48">
        <v>50</v>
      </c>
      <c r="J61" s="48">
        <f t="shared" si="37"/>
        <v>33.333333333333336</v>
      </c>
      <c r="K61" s="48">
        <f t="shared" si="38"/>
        <v>42.5</v>
      </c>
      <c r="L61" s="48">
        <f t="shared" si="39"/>
        <v>41</v>
      </c>
      <c r="M61" s="49">
        <f t="shared" si="40"/>
        <v>75</v>
      </c>
      <c r="N61" s="49">
        <f t="shared" si="41"/>
        <v>112.5</v>
      </c>
      <c r="O61" s="66">
        <f t="shared" si="42"/>
        <v>18.75</v>
      </c>
      <c r="P61" s="50">
        <f t="shared" si="43"/>
        <v>373.08333333333337</v>
      </c>
      <c r="Q61" s="37"/>
      <c r="R61" s="33">
        <f t="shared" si="44"/>
        <v>0</v>
      </c>
      <c r="S61" s="43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4.5" x14ac:dyDescent="0.35">
      <c r="A62" s="17" t="s">
        <v>182</v>
      </c>
      <c r="B62" s="9" t="s">
        <v>183</v>
      </c>
      <c r="C62" s="9" t="s">
        <v>184</v>
      </c>
      <c r="D62" s="9">
        <v>270037854</v>
      </c>
      <c r="E62" s="53" t="s">
        <v>156</v>
      </c>
      <c r="F62" s="52"/>
      <c r="G62" s="52"/>
      <c r="H62" s="52"/>
      <c r="I62" s="48">
        <v>25</v>
      </c>
      <c r="J62" s="48">
        <f t="shared" si="37"/>
        <v>16.666666666666668</v>
      </c>
      <c r="K62" s="48">
        <f t="shared" si="38"/>
        <v>21.25</v>
      </c>
      <c r="L62" s="48">
        <f t="shared" si="39"/>
        <v>20.5</v>
      </c>
      <c r="M62" s="49">
        <f t="shared" si="40"/>
        <v>37.5</v>
      </c>
      <c r="N62" s="49">
        <f t="shared" si="41"/>
        <v>56.25</v>
      </c>
      <c r="O62" s="66">
        <f t="shared" si="42"/>
        <v>9.375</v>
      </c>
      <c r="P62" s="50">
        <f t="shared" si="43"/>
        <v>186.54166666666669</v>
      </c>
      <c r="Q62" s="37"/>
      <c r="R62" s="33">
        <f t="shared" si="44"/>
        <v>0</v>
      </c>
      <c r="S62" s="43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26.5" x14ac:dyDescent="0.35">
      <c r="A63" s="16" t="s">
        <v>185</v>
      </c>
      <c r="B63" s="9" t="s">
        <v>186</v>
      </c>
      <c r="C63" s="7" t="s">
        <v>82</v>
      </c>
      <c r="D63" s="9">
        <v>118516</v>
      </c>
      <c r="E63" s="53" t="s">
        <v>187</v>
      </c>
      <c r="F63" s="52"/>
      <c r="G63" s="52"/>
      <c r="H63" s="52"/>
      <c r="I63" s="48">
        <v>10</v>
      </c>
      <c r="J63" s="48">
        <f t="shared" si="37"/>
        <v>6.666666666666667</v>
      </c>
      <c r="K63" s="48">
        <f t="shared" si="38"/>
        <v>8.5</v>
      </c>
      <c r="L63" s="48">
        <f t="shared" si="39"/>
        <v>8.1999999999999993</v>
      </c>
      <c r="M63" s="49">
        <f t="shared" si="40"/>
        <v>15</v>
      </c>
      <c r="N63" s="49">
        <f t="shared" si="41"/>
        <v>22.5</v>
      </c>
      <c r="O63" s="66">
        <f t="shared" si="42"/>
        <v>3.75</v>
      </c>
      <c r="P63" s="50">
        <f t="shared" si="43"/>
        <v>74.616666666666674</v>
      </c>
      <c r="Q63" s="37"/>
      <c r="R63" s="33">
        <f t="shared" si="44"/>
        <v>0</v>
      </c>
      <c r="S63" s="43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26.5" x14ac:dyDescent="0.35">
      <c r="A64" s="16" t="s">
        <v>188</v>
      </c>
      <c r="B64" s="9" t="s">
        <v>189</v>
      </c>
      <c r="C64" s="27" t="s">
        <v>82</v>
      </c>
      <c r="D64" s="25">
        <v>2700038811</v>
      </c>
      <c r="E64" s="53" t="s">
        <v>190</v>
      </c>
      <c r="F64" s="52"/>
      <c r="G64" s="52"/>
      <c r="H64" s="52"/>
      <c r="I64" s="48">
        <v>15</v>
      </c>
      <c r="J64" s="48">
        <f t="shared" si="37"/>
        <v>10</v>
      </c>
      <c r="K64" s="48">
        <f t="shared" si="38"/>
        <v>12.75</v>
      </c>
      <c r="L64" s="48">
        <f t="shared" si="39"/>
        <v>12.299999999999999</v>
      </c>
      <c r="M64" s="49">
        <f t="shared" si="40"/>
        <v>22.5</v>
      </c>
      <c r="N64" s="49">
        <f t="shared" si="41"/>
        <v>33.75</v>
      </c>
      <c r="O64" s="66">
        <f t="shared" si="42"/>
        <v>5.625</v>
      </c>
      <c r="P64" s="50">
        <f t="shared" si="43"/>
        <v>111.925</v>
      </c>
      <c r="Q64" s="37"/>
      <c r="R64" s="33">
        <f t="shared" si="44"/>
        <v>0</v>
      </c>
      <c r="S64" s="43">
        <f>SUM(R52:R64)</f>
        <v>0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4.5" x14ac:dyDescent="0.35">
      <c r="A65" s="18"/>
      <c r="B65" s="3"/>
      <c r="C65" s="3"/>
      <c r="D65" s="3"/>
      <c r="E65" s="55"/>
      <c r="F65" s="55"/>
      <c r="G65" s="55"/>
      <c r="H65" s="55"/>
      <c r="I65" s="11"/>
      <c r="J65" s="11"/>
      <c r="K65" s="11"/>
      <c r="L65" s="11"/>
      <c r="M65" s="11"/>
      <c r="N65" s="11"/>
      <c r="O65" s="11"/>
      <c r="P65" s="11"/>
      <c r="Q65" s="34"/>
      <c r="R65" s="34"/>
      <c r="S65" s="4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21" x14ac:dyDescent="0.5">
      <c r="A66" s="114" t="s">
        <v>191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6"/>
      <c r="S66" s="43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26.5" x14ac:dyDescent="0.35">
      <c r="A67" s="16" t="s">
        <v>192</v>
      </c>
      <c r="B67" s="7" t="s">
        <v>193</v>
      </c>
      <c r="C67" s="27" t="s">
        <v>82</v>
      </c>
      <c r="D67" s="62">
        <v>939012856384</v>
      </c>
      <c r="E67" s="52" t="s">
        <v>49</v>
      </c>
      <c r="F67" s="52"/>
      <c r="G67" s="52"/>
      <c r="H67" s="52"/>
      <c r="I67" s="48">
        <v>80</v>
      </c>
      <c r="J67" s="48">
        <f t="shared" ref="J67:J78" si="45">I67/3*2</f>
        <v>53.333333333333336</v>
      </c>
      <c r="K67" s="48">
        <f t="shared" ref="K67:K78" si="46">I67*0.85</f>
        <v>68</v>
      </c>
      <c r="L67" s="48">
        <f t="shared" ref="L67:L78" si="47">I67*0.82</f>
        <v>65.599999999999994</v>
      </c>
      <c r="M67" s="49">
        <f t="shared" ref="M67:M78" si="48">O67*4</f>
        <v>120</v>
      </c>
      <c r="N67" s="49">
        <f t="shared" ref="N67:N78" si="49">O67*6</f>
        <v>180</v>
      </c>
      <c r="O67" s="66">
        <f t="shared" ref="O67:O78" si="50">I67*0.375</f>
        <v>30</v>
      </c>
      <c r="P67" s="50">
        <f t="shared" ref="P67:P78" si="51">SUM(I67:O67)</f>
        <v>596.93333333333339</v>
      </c>
      <c r="Q67" s="37"/>
      <c r="R67" s="33">
        <f t="shared" ref="R67:R78" si="52">P67*Q67</f>
        <v>0</v>
      </c>
      <c r="S67" s="43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26.5" x14ac:dyDescent="0.35">
      <c r="A68" s="16" t="s">
        <v>194</v>
      </c>
      <c r="B68" s="25" t="s">
        <v>195</v>
      </c>
      <c r="C68" s="27" t="s">
        <v>82</v>
      </c>
      <c r="D68" s="9">
        <v>610871</v>
      </c>
      <c r="E68" s="53" t="s">
        <v>196</v>
      </c>
      <c r="F68" s="52"/>
      <c r="G68" s="52"/>
      <c r="H68" s="52"/>
      <c r="I68" s="48">
        <v>80</v>
      </c>
      <c r="J68" s="48">
        <f t="shared" si="45"/>
        <v>53.333333333333336</v>
      </c>
      <c r="K68" s="48">
        <f t="shared" si="46"/>
        <v>68</v>
      </c>
      <c r="L68" s="48">
        <f t="shared" si="47"/>
        <v>65.599999999999994</v>
      </c>
      <c r="M68" s="49">
        <f t="shared" si="48"/>
        <v>120</v>
      </c>
      <c r="N68" s="49">
        <f t="shared" si="49"/>
        <v>180</v>
      </c>
      <c r="O68" s="66">
        <f t="shared" si="50"/>
        <v>30</v>
      </c>
      <c r="P68" s="50">
        <f t="shared" si="51"/>
        <v>596.93333333333339</v>
      </c>
      <c r="Q68" s="37"/>
      <c r="R68" s="33">
        <f t="shared" si="52"/>
        <v>0</v>
      </c>
      <c r="S68" s="43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26.5" x14ac:dyDescent="0.35">
      <c r="A69" s="16" t="s">
        <v>197</v>
      </c>
      <c r="B69" s="9" t="s">
        <v>198</v>
      </c>
      <c r="C69" s="27" t="s">
        <v>82</v>
      </c>
      <c r="D69" s="9">
        <v>93901285751</v>
      </c>
      <c r="E69" s="53" t="s">
        <v>49</v>
      </c>
      <c r="F69" s="52"/>
      <c r="G69" s="52"/>
      <c r="H69" s="52"/>
      <c r="I69" s="48">
        <v>40</v>
      </c>
      <c r="J69" s="48">
        <f t="shared" si="45"/>
        <v>26.666666666666668</v>
      </c>
      <c r="K69" s="48">
        <f t="shared" si="46"/>
        <v>34</v>
      </c>
      <c r="L69" s="48">
        <f t="shared" si="47"/>
        <v>32.799999999999997</v>
      </c>
      <c r="M69" s="49">
        <f t="shared" si="48"/>
        <v>60</v>
      </c>
      <c r="N69" s="49">
        <f t="shared" si="49"/>
        <v>90</v>
      </c>
      <c r="O69" s="66">
        <f t="shared" si="50"/>
        <v>15</v>
      </c>
      <c r="P69" s="50">
        <f t="shared" si="51"/>
        <v>298.4666666666667</v>
      </c>
      <c r="Q69" s="37"/>
      <c r="R69" s="33">
        <f t="shared" si="52"/>
        <v>0</v>
      </c>
      <c r="S69" s="43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26.5" x14ac:dyDescent="0.35">
      <c r="A70" s="16" t="s">
        <v>199</v>
      </c>
      <c r="B70" s="9" t="s">
        <v>200</v>
      </c>
      <c r="C70" s="27" t="s">
        <v>82</v>
      </c>
      <c r="D70" s="9">
        <v>93901285621</v>
      </c>
      <c r="E70" s="53" t="s">
        <v>49</v>
      </c>
      <c r="F70" s="52"/>
      <c r="G70" s="52"/>
      <c r="H70" s="52"/>
      <c r="I70" s="48">
        <v>80</v>
      </c>
      <c r="J70" s="48">
        <f t="shared" si="45"/>
        <v>53.333333333333336</v>
      </c>
      <c r="K70" s="48">
        <f t="shared" si="46"/>
        <v>68</v>
      </c>
      <c r="L70" s="48">
        <f t="shared" si="47"/>
        <v>65.599999999999994</v>
      </c>
      <c r="M70" s="49">
        <f t="shared" si="48"/>
        <v>120</v>
      </c>
      <c r="N70" s="49">
        <f t="shared" si="49"/>
        <v>180</v>
      </c>
      <c r="O70" s="66">
        <f t="shared" si="50"/>
        <v>30</v>
      </c>
      <c r="P70" s="50">
        <f t="shared" si="51"/>
        <v>596.93333333333339</v>
      </c>
      <c r="Q70" s="37"/>
      <c r="R70" s="33">
        <f t="shared" si="52"/>
        <v>0</v>
      </c>
      <c r="S70" s="43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26.5" x14ac:dyDescent="0.35">
      <c r="A71" s="16" t="s">
        <v>201</v>
      </c>
      <c r="B71" s="9" t="s">
        <v>202</v>
      </c>
      <c r="C71" s="27" t="s">
        <v>82</v>
      </c>
      <c r="D71" s="9">
        <v>285730</v>
      </c>
      <c r="E71" s="53" t="s">
        <v>49</v>
      </c>
      <c r="F71" s="52"/>
      <c r="G71" s="52"/>
      <c r="H71" s="52"/>
      <c r="I71" s="48">
        <v>10</v>
      </c>
      <c r="J71" s="48">
        <f t="shared" si="45"/>
        <v>6.666666666666667</v>
      </c>
      <c r="K71" s="48">
        <f t="shared" si="46"/>
        <v>8.5</v>
      </c>
      <c r="L71" s="48">
        <f t="shared" si="47"/>
        <v>8.1999999999999993</v>
      </c>
      <c r="M71" s="49">
        <f t="shared" si="48"/>
        <v>15</v>
      </c>
      <c r="N71" s="49">
        <f t="shared" si="49"/>
        <v>22.5</v>
      </c>
      <c r="O71" s="66">
        <f t="shared" si="50"/>
        <v>3.75</v>
      </c>
      <c r="P71" s="50">
        <f t="shared" si="51"/>
        <v>74.616666666666674</v>
      </c>
      <c r="Q71" s="37"/>
      <c r="R71" s="33">
        <f t="shared" si="52"/>
        <v>0</v>
      </c>
      <c r="S71" s="43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26.5" x14ac:dyDescent="0.35">
      <c r="A72" s="16" t="s">
        <v>203</v>
      </c>
      <c r="B72" s="25" t="s">
        <v>204</v>
      </c>
      <c r="C72" s="27" t="s">
        <v>82</v>
      </c>
      <c r="D72" s="9">
        <v>610871</v>
      </c>
      <c r="E72" s="53" t="s">
        <v>49</v>
      </c>
      <c r="F72" s="52"/>
      <c r="G72" s="52"/>
      <c r="H72" s="52"/>
      <c r="I72" s="48">
        <v>80</v>
      </c>
      <c r="J72" s="48">
        <f t="shared" si="45"/>
        <v>53.333333333333336</v>
      </c>
      <c r="K72" s="48">
        <f t="shared" si="46"/>
        <v>68</v>
      </c>
      <c r="L72" s="48">
        <f t="shared" si="47"/>
        <v>65.599999999999994</v>
      </c>
      <c r="M72" s="49">
        <f t="shared" si="48"/>
        <v>120</v>
      </c>
      <c r="N72" s="49">
        <f t="shared" si="49"/>
        <v>180</v>
      </c>
      <c r="O72" s="66">
        <f t="shared" si="50"/>
        <v>30</v>
      </c>
      <c r="P72" s="50">
        <f t="shared" si="51"/>
        <v>596.93333333333339</v>
      </c>
      <c r="Q72" s="37"/>
      <c r="R72" s="33">
        <f t="shared" si="52"/>
        <v>0</v>
      </c>
      <c r="S72" s="43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26.5" x14ac:dyDescent="0.35">
      <c r="A73" s="16" t="s">
        <v>205</v>
      </c>
      <c r="B73" s="9" t="s">
        <v>206</v>
      </c>
      <c r="C73" s="25" t="s">
        <v>207</v>
      </c>
      <c r="D73" s="9" t="s">
        <v>208</v>
      </c>
      <c r="E73" s="53" t="s">
        <v>209</v>
      </c>
      <c r="F73" s="52"/>
      <c r="G73" s="52"/>
      <c r="H73" s="52"/>
      <c r="I73" s="48">
        <v>30</v>
      </c>
      <c r="J73" s="48">
        <f t="shared" si="45"/>
        <v>20</v>
      </c>
      <c r="K73" s="48">
        <f t="shared" si="46"/>
        <v>25.5</v>
      </c>
      <c r="L73" s="48">
        <f t="shared" si="47"/>
        <v>24.599999999999998</v>
      </c>
      <c r="M73" s="49">
        <f t="shared" si="48"/>
        <v>45</v>
      </c>
      <c r="N73" s="49">
        <f t="shared" si="49"/>
        <v>67.5</v>
      </c>
      <c r="O73" s="66">
        <f t="shared" si="50"/>
        <v>11.25</v>
      </c>
      <c r="P73" s="50">
        <f t="shared" si="51"/>
        <v>223.85</v>
      </c>
      <c r="Q73" s="37"/>
      <c r="R73" s="33">
        <f t="shared" si="52"/>
        <v>0</v>
      </c>
      <c r="S73" s="43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4.5" x14ac:dyDescent="0.35">
      <c r="A74" s="16" t="s">
        <v>210</v>
      </c>
      <c r="B74" s="6" t="s">
        <v>211</v>
      </c>
      <c r="C74" s="6" t="s">
        <v>212</v>
      </c>
      <c r="D74" s="6">
        <v>4189</v>
      </c>
      <c r="E74" s="56" t="s">
        <v>108</v>
      </c>
      <c r="F74" s="58"/>
      <c r="G74" s="58"/>
      <c r="H74" s="58"/>
      <c r="I74" s="48">
        <v>30</v>
      </c>
      <c r="J74" s="48">
        <f t="shared" si="45"/>
        <v>20</v>
      </c>
      <c r="K74" s="48">
        <f t="shared" si="46"/>
        <v>25.5</v>
      </c>
      <c r="L74" s="48">
        <f t="shared" si="47"/>
        <v>24.599999999999998</v>
      </c>
      <c r="M74" s="49">
        <f t="shared" si="48"/>
        <v>45</v>
      </c>
      <c r="N74" s="49">
        <f t="shared" si="49"/>
        <v>67.5</v>
      </c>
      <c r="O74" s="66">
        <f t="shared" si="50"/>
        <v>11.25</v>
      </c>
      <c r="P74" s="50">
        <f t="shared" si="51"/>
        <v>223.85</v>
      </c>
      <c r="Q74" s="37"/>
      <c r="R74" s="33">
        <f t="shared" si="52"/>
        <v>0</v>
      </c>
      <c r="S74" s="43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4.5" x14ac:dyDescent="0.35">
      <c r="A75" s="16" t="s">
        <v>213</v>
      </c>
      <c r="B75" s="9" t="s">
        <v>214</v>
      </c>
      <c r="C75" s="25" t="s">
        <v>215</v>
      </c>
      <c r="D75" s="9">
        <v>100000496</v>
      </c>
      <c r="E75" s="53" t="s">
        <v>108</v>
      </c>
      <c r="F75" s="52"/>
      <c r="G75" s="52"/>
      <c r="H75" s="52"/>
      <c r="I75" s="48">
        <v>30</v>
      </c>
      <c r="J75" s="48">
        <f t="shared" si="45"/>
        <v>20</v>
      </c>
      <c r="K75" s="48">
        <f t="shared" si="46"/>
        <v>25.5</v>
      </c>
      <c r="L75" s="48">
        <f t="shared" si="47"/>
        <v>24.599999999999998</v>
      </c>
      <c r="M75" s="49">
        <f t="shared" si="48"/>
        <v>45</v>
      </c>
      <c r="N75" s="49">
        <f t="shared" si="49"/>
        <v>67.5</v>
      </c>
      <c r="O75" s="66">
        <f t="shared" si="50"/>
        <v>11.25</v>
      </c>
      <c r="P75" s="50">
        <f t="shared" si="51"/>
        <v>223.85</v>
      </c>
      <c r="Q75" s="37"/>
      <c r="R75" s="33">
        <f t="shared" si="52"/>
        <v>0</v>
      </c>
      <c r="S75" s="43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4.5" x14ac:dyDescent="0.35">
      <c r="A76" s="16" t="s">
        <v>216</v>
      </c>
      <c r="B76" s="9" t="s">
        <v>217</v>
      </c>
      <c r="C76" s="9" t="s">
        <v>212</v>
      </c>
      <c r="D76" s="9">
        <v>52276</v>
      </c>
      <c r="E76" s="53" t="s">
        <v>218</v>
      </c>
      <c r="F76" s="52"/>
      <c r="G76" s="52"/>
      <c r="H76" s="52"/>
      <c r="I76" s="48">
        <v>4</v>
      </c>
      <c r="J76" s="48">
        <f t="shared" si="45"/>
        <v>2.6666666666666665</v>
      </c>
      <c r="K76" s="48">
        <f t="shared" si="46"/>
        <v>3.4</v>
      </c>
      <c r="L76" s="48">
        <f t="shared" si="47"/>
        <v>3.28</v>
      </c>
      <c r="M76" s="49">
        <f t="shared" si="48"/>
        <v>6</v>
      </c>
      <c r="N76" s="49">
        <f t="shared" si="49"/>
        <v>9</v>
      </c>
      <c r="O76" s="66">
        <f t="shared" si="50"/>
        <v>1.5</v>
      </c>
      <c r="P76" s="50">
        <f t="shared" si="51"/>
        <v>29.846666666666664</v>
      </c>
      <c r="Q76" s="37"/>
      <c r="R76" s="33">
        <f t="shared" si="52"/>
        <v>0</v>
      </c>
      <c r="S76" s="43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26.5" x14ac:dyDescent="0.35">
      <c r="A77" s="16" t="s">
        <v>219</v>
      </c>
      <c r="B77" s="9" t="s">
        <v>220</v>
      </c>
      <c r="C77" s="9" t="s">
        <v>82</v>
      </c>
      <c r="D77" s="9">
        <v>244630</v>
      </c>
      <c r="E77" s="53" t="s">
        <v>31</v>
      </c>
      <c r="F77" s="52"/>
      <c r="G77" s="52"/>
      <c r="H77" s="52"/>
      <c r="I77" s="48">
        <v>10</v>
      </c>
      <c r="J77" s="48">
        <f t="shared" si="45"/>
        <v>6.666666666666667</v>
      </c>
      <c r="K77" s="48">
        <f t="shared" si="46"/>
        <v>8.5</v>
      </c>
      <c r="L77" s="48">
        <f t="shared" si="47"/>
        <v>8.1999999999999993</v>
      </c>
      <c r="M77" s="49">
        <f t="shared" si="48"/>
        <v>15</v>
      </c>
      <c r="N77" s="49">
        <f t="shared" si="49"/>
        <v>22.5</v>
      </c>
      <c r="O77" s="66">
        <f t="shared" si="50"/>
        <v>3.75</v>
      </c>
      <c r="P77" s="50">
        <f t="shared" si="51"/>
        <v>74.616666666666674</v>
      </c>
      <c r="Q77" s="37"/>
      <c r="R77" s="33">
        <f t="shared" si="52"/>
        <v>0</v>
      </c>
      <c r="S77" s="43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26.5" x14ac:dyDescent="0.35">
      <c r="A78" s="16" t="s">
        <v>221</v>
      </c>
      <c r="B78" s="9" t="s">
        <v>222</v>
      </c>
      <c r="C78" s="9" t="s">
        <v>82</v>
      </c>
      <c r="D78" s="9">
        <v>610882</v>
      </c>
      <c r="E78" s="53" t="s">
        <v>196</v>
      </c>
      <c r="F78" s="52"/>
      <c r="G78" s="52"/>
      <c r="H78" s="52"/>
      <c r="I78" s="48">
        <v>20</v>
      </c>
      <c r="J78" s="48">
        <f t="shared" si="45"/>
        <v>13.333333333333334</v>
      </c>
      <c r="K78" s="48">
        <f t="shared" si="46"/>
        <v>17</v>
      </c>
      <c r="L78" s="48">
        <f t="shared" si="47"/>
        <v>16.399999999999999</v>
      </c>
      <c r="M78" s="49">
        <f t="shared" si="48"/>
        <v>30</v>
      </c>
      <c r="N78" s="49">
        <f t="shared" si="49"/>
        <v>45</v>
      </c>
      <c r="O78" s="66">
        <f t="shared" si="50"/>
        <v>7.5</v>
      </c>
      <c r="P78" s="50">
        <f t="shared" si="51"/>
        <v>149.23333333333335</v>
      </c>
      <c r="Q78" s="37"/>
      <c r="R78" s="33">
        <f t="shared" si="52"/>
        <v>0</v>
      </c>
      <c r="S78" s="43">
        <f>SUM(R67:R78)</f>
        <v>0</v>
      </c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4.5" x14ac:dyDescent="0.35">
      <c r="A79" s="18"/>
      <c r="B79" s="3"/>
      <c r="C79" s="3"/>
      <c r="D79" s="3"/>
      <c r="E79" s="55"/>
      <c r="F79" s="55"/>
      <c r="G79" s="55"/>
      <c r="H79" s="55"/>
      <c r="I79" s="11"/>
      <c r="J79" s="11"/>
      <c r="K79" s="11"/>
      <c r="L79" s="11"/>
      <c r="M79" s="11"/>
      <c r="N79" s="11"/>
      <c r="O79" s="11"/>
      <c r="P79" s="11"/>
      <c r="Q79" s="34"/>
      <c r="R79" s="34"/>
      <c r="S79" s="4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21" x14ac:dyDescent="0.5">
      <c r="A80" s="114" t="s">
        <v>223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6"/>
      <c r="S80" s="43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26.5" x14ac:dyDescent="0.35">
      <c r="A81" s="16" t="s">
        <v>224</v>
      </c>
      <c r="B81" s="7" t="s">
        <v>225</v>
      </c>
      <c r="C81" s="7" t="s">
        <v>226</v>
      </c>
      <c r="D81" s="72">
        <v>10076800000752</v>
      </c>
      <c r="E81" s="52" t="s">
        <v>227</v>
      </c>
      <c r="F81" s="52"/>
      <c r="G81" s="52"/>
      <c r="H81" s="52"/>
      <c r="I81" s="48">
        <v>30</v>
      </c>
      <c r="J81" s="48">
        <f t="shared" ref="J81:J98" si="53">I81/3*2</f>
        <v>20</v>
      </c>
      <c r="K81" s="48">
        <f t="shared" ref="K81:K98" si="54">I81*0.85</f>
        <v>25.5</v>
      </c>
      <c r="L81" s="48">
        <f t="shared" ref="L81:L98" si="55">I81*0.82</f>
        <v>24.599999999999998</v>
      </c>
      <c r="M81" s="49">
        <f t="shared" ref="M81:M98" si="56">O81*4</f>
        <v>45</v>
      </c>
      <c r="N81" s="49">
        <f t="shared" ref="N81:N98" si="57">O81*6</f>
        <v>67.5</v>
      </c>
      <c r="O81" s="66">
        <f t="shared" ref="O81:O98" si="58">I81*0.375</f>
        <v>11.25</v>
      </c>
      <c r="P81" s="50">
        <f t="shared" ref="P81:P98" si="59">SUM(I81:O81)</f>
        <v>223.85</v>
      </c>
      <c r="Q81" s="37"/>
      <c r="R81" s="33">
        <f t="shared" ref="R81:R98" si="60">P81*Q81</f>
        <v>0</v>
      </c>
      <c r="S81" s="43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26.5" x14ac:dyDescent="0.35">
      <c r="A82" s="17" t="s">
        <v>228</v>
      </c>
      <c r="B82" s="63" t="s">
        <v>229</v>
      </c>
      <c r="C82" s="25" t="s">
        <v>230</v>
      </c>
      <c r="D82" s="25">
        <v>13457</v>
      </c>
      <c r="E82" s="53" t="s">
        <v>231</v>
      </c>
      <c r="F82" s="52"/>
      <c r="G82" s="52"/>
      <c r="H82" s="52"/>
      <c r="I82" s="48">
        <v>60</v>
      </c>
      <c r="J82" s="48">
        <f t="shared" si="53"/>
        <v>40</v>
      </c>
      <c r="K82" s="48">
        <f t="shared" si="54"/>
        <v>51</v>
      </c>
      <c r="L82" s="48">
        <f t="shared" si="55"/>
        <v>49.199999999999996</v>
      </c>
      <c r="M82" s="49">
        <f t="shared" si="56"/>
        <v>90</v>
      </c>
      <c r="N82" s="49">
        <f t="shared" si="57"/>
        <v>135</v>
      </c>
      <c r="O82" s="66">
        <f t="shared" si="58"/>
        <v>22.5</v>
      </c>
      <c r="P82" s="50">
        <f t="shared" si="59"/>
        <v>447.7</v>
      </c>
      <c r="Q82" s="37"/>
      <c r="R82" s="33">
        <f t="shared" si="60"/>
        <v>0</v>
      </c>
      <c r="S82" s="43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4.5" x14ac:dyDescent="0.35">
      <c r="A83" s="16" t="s">
        <v>228</v>
      </c>
      <c r="B83" s="25" t="s">
        <v>232</v>
      </c>
      <c r="C83" s="25" t="s">
        <v>233</v>
      </c>
      <c r="D83" s="25">
        <v>802</v>
      </c>
      <c r="E83" s="54" t="s">
        <v>234</v>
      </c>
      <c r="F83" s="57"/>
      <c r="G83" s="57"/>
      <c r="H83" s="57"/>
      <c r="I83" s="48">
        <v>40</v>
      </c>
      <c r="J83" s="48">
        <f t="shared" si="53"/>
        <v>26.666666666666668</v>
      </c>
      <c r="K83" s="48">
        <f t="shared" si="54"/>
        <v>34</v>
      </c>
      <c r="L83" s="48">
        <f t="shared" si="55"/>
        <v>32.799999999999997</v>
      </c>
      <c r="M83" s="49">
        <f t="shared" si="56"/>
        <v>60</v>
      </c>
      <c r="N83" s="49">
        <f t="shared" si="57"/>
        <v>90</v>
      </c>
      <c r="O83" s="66">
        <f t="shared" si="58"/>
        <v>15</v>
      </c>
      <c r="P83" s="50">
        <f t="shared" si="59"/>
        <v>298.4666666666667</v>
      </c>
      <c r="Q83" s="37"/>
      <c r="R83" s="33">
        <f t="shared" si="60"/>
        <v>0</v>
      </c>
      <c r="S83" s="43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26.5" x14ac:dyDescent="0.35">
      <c r="A84" s="17" t="s">
        <v>235</v>
      </c>
      <c r="B84" s="63" t="s">
        <v>236</v>
      </c>
      <c r="C84" s="25" t="s">
        <v>237</v>
      </c>
      <c r="D84" s="25">
        <v>7816</v>
      </c>
      <c r="E84" s="53" t="s">
        <v>238</v>
      </c>
      <c r="F84" s="52"/>
      <c r="G84" s="52"/>
      <c r="H84" s="52"/>
      <c r="I84" s="48">
        <v>20</v>
      </c>
      <c r="J84" s="48">
        <f t="shared" si="53"/>
        <v>13.333333333333334</v>
      </c>
      <c r="K84" s="48">
        <f t="shared" si="54"/>
        <v>17</v>
      </c>
      <c r="L84" s="48">
        <f t="shared" si="55"/>
        <v>16.399999999999999</v>
      </c>
      <c r="M84" s="49">
        <f t="shared" si="56"/>
        <v>30</v>
      </c>
      <c r="N84" s="49">
        <f t="shared" si="57"/>
        <v>45</v>
      </c>
      <c r="O84" s="66">
        <f t="shared" si="58"/>
        <v>7.5</v>
      </c>
      <c r="P84" s="50">
        <f t="shared" si="59"/>
        <v>149.23333333333335</v>
      </c>
      <c r="Q84" s="37"/>
      <c r="R84" s="33">
        <f t="shared" si="60"/>
        <v>0</v>
      </c>
      <c r="S84" s="43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26.5" x14ac:dyDescent="0.35">
      <c r="A85" s="17" t="s">
        <v>239</v>
      </c>
      <c r="B85" s="9" t="s">
        <v>240</v>
      </c>
      <c r="C85" s="25" t="s">
        <v>241</v>
      </c>
      <c r="D85" s="25">
        <v>6071</v>
      </c>
      <c r="E85" s="53" t="s">
        <v>242</v>
      </c>
      <c r="F85" s="52"/>
      <c r="G85" s="52"/>
      <c r="H85" s="52"/>
      <c r="I85" s="48">
        <v>30</v>
      </c>
      <c r="J85" s="48">
        <f t="shared" si="53"/>
        <v>20</v>
      </c>
      <c r="K85" s="48">
        <f t="shared" si="54"/>
        <v>25.5</v>
      </c>
      <c r="L85" s="48">
        <f t="shared" si="55"/>
        <v>24.599999999999998</v>
      </c>
      <c r="M85" s="49">
        <f t="shared" si="56"/>
        <v>45</v>
      </c>
      <c r="N85" s="49">
        <f t="shared" si="57"/>
        <v>67.5</v>
      </c>
      <c r="O85" s="66">
        <f t="shared" si="58"/>
        <v>11.25</v>
      </c>
      <c r="P85" s="50">
        <f t="shared" si="59"/>
        <v>223.85</v>
      </c>
      <c r="Q85" s="37"/>
      <c r="R85" s="33">
        <f t="shared" si="60"/>
        <v>0</v>
      </c>
      <c r="S85" s="43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26.5" x14ac:dyDescent="0.35">
      <c r="A86" s="17" t="s">
        <v>243</v>
      </c>
      <c r="B86" s="9" t="s">
        <v>244</v>
      </c>
      <c r="C86" s="25" t="s">
        <v>241</v>
      </c>
      <c r="D86" s="25">
        <v>6072</v>
      </c>
      <c r="E86" s="53" t="s">
        <v>242</v>
      </c>
      <c r="F86" s="52"/>
      <c r="G86" s="52"/>
      <c r="H86" s="52"/>
      <c r="I86" s="48">
        <v>30</v>
      </c>
      <c r="J86" s="48">
        <f t="shared" si="53"/>
        <v>20</v>
      </c>
      <c r="K86" s="48">
        <f t="shared" si="54"/>
        <v>25.5</v>
      </c>
      <c r="L86" s="48">
        <f t="shared" si="55"/>
        <v>24.599999999999998</v>
      </c>
      <c r="M86" s="49">
        <f t="shared" si="56"/>
        <v>45</v>
      </c>
      <c r="N86" s="49">
        <f t="shared" si="57"/>
        <v>67.5</v>
      </c>
      <c r="O86" s="66">
        <f t="shared" si="58"/>
        <v>11.25</v>
      </c>
      <c r="P86" s="50">
        <f t="shared" si="59"/>
        <v>223.85</v>
      </c>
      <c r="Q86" s="37"/>
      <c r="R86" s="33">
        <f t="shared" si="60"/>
        <v>0</v>
      </c>
      <c r="S86" s="43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26.5" x14ac:dyDescent="0.35">
      <c r="A87" s="17" t="s">
        <v>245</v>
      </c>
      <c r="B87" s="9" t="s">
        <v>246</v>
      </c>
      <c r="C87" s="9" t="s">
        <v>247</v>
      </c>
      <c r="D87" s="9" t="s">
        <v>248</v>
      </c>
      <c r="E87" s="53" t="s">
        <v>249</v>
      </c>
      <c r="F87" s="52"/>
      <c r="G87" s="52"/>
      <c r="H87" s="52"/>
      <c r="I87" s="48">
        <v>40</v>
      </c>
      <c r="J87" s="48">
        <f t="shared" si="53"/>
        <v>26.666666666666668</v>
      </c>
      <c r="K87" s="48">
        <f t="shared" si="54"/>
        <v>34</v>
      </c>
      <c r="L87" s="48">
        <f t="shared" si="55"/>
        <v>32.799999999999997</v>
      </c>
      <c r="M87" s="49">
        <f t="shared" si="56"/>
        <v>60</v>
      </c>
      <c r="N87" s="49">
        <f t="shared" si="57"/>
        <v>90</v>
      </c>
      <c r="O87" s="66">
        <f t="shared" si="58"/>
        <v>15</v>
      </c>
      <c r="P87" s="50">
        <f t="shared" si="59"/>
        <v>298.4666666666667</v>
      </c>
      <c r="Q87" s="37"/>
      <c r="R87" s="33">
        <f t="shared" si="60"/>
        <v>0</v>
      </c>
      <c r="S87" s="4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26.5" x14ac:dyDescent="0.35">
      <c r="A88" s="17" t="s">
        <v>250</v>
      </c>
      <c r="B88" s="9" t="s">
        <v>251</v>
      </c>
      <c r="C88" s="9" t="s">
        <v>252</v>
      </c>
      <c r="D88" s="9">
        <v>31914</v>
      </c>
      <c r="E88" s="53" t="s">
        <v>253</v>
      </c>
      <c r="F88" s="52"/>
      <c r="G88" s="52"/>
      <c r="H88" s="52"/>
      <c r="I88" s="48">
        <v>40</v>
      </c>
      <c r="J88" s="48">
        <f t="shared" si="53"/>
        <v>26.666666666666668</v>
      </c>
      <c r="K88" s="48">
        <f t="shared" si="54"/>
        <v>34</v>
      </c>
      <c r="L88" s="48">
        <f t="shared" si="55"/>
        <v>32.799999999999997</v>
      </c>
      <c r="M88" s="49">
        <f t="shared" si="56"/>
        <v>60</v>
      </c>
      <c r="N88" s="49">
        <f t="shared" si="57"/>
        <v>90</v>
      </c>
      <c r="O88" s="66">
        <f t="shared" si="58"/>
        <v>15</v>
      </c>
      <c r="P88" s="50">
        <f t="shared" si="59"/>
        <v>298.4666666666667</v>
      </c>
      <c r="Q88" s="37"/>
      <c r="R88" s="33">
        <f t="shared" si="60"/>
        <v>0</v>
      </c>
      <c r="S88" s="43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4.5" x14ac:dyDescent="0.35">
      <c r="A89" s="17" t="s">
        <v>254</v>
      </c>
      <c r="B89" s="9" t="s">
        <v>255</v>
      </c>
      <c r="C89" s="9" t="s">
        <v>252</v>
      </c>
      <c r="D89" s="9" t="s">
        <v>256</v>
      </c>
      <c r="E89" s="53" t="s">
        <v>257</v>
      </c>
      <c r="F89" s="52"/>
      <c r="G89" s="52"/>
      <c r="H89" s="52"/>
      <c r="I89" s="48">
        <v>70</v>
      </c>
      <c r="J89" s="48">
        <f t="shared" si="53"/>
        <v>46.666666666666664</v>
      </c>
      <c r="K89" s="48">
        <f t="shared" si="54"/>
        <v>59.5</v>
      </c>
      <c r="L89" s="48">
        <f t="shared" si="55"/>
        <v>57.4</v>
      </c>
      <c r="M89" s="49">
        <f t="shared" si="56"/>
        <v>105</v>
      </c>
      <c r="N89" s="49">
        <f t="shared" si="57"/>
        <v>157.5</v>
      </c>
      <c r="O89" s="66">
        <f t="shared" si="58"/>
        <v>26.25</v>
      </c>
      <c r="P89" s="50">
        <f t="shared" si="59"/>
        <v>522.31666666666661</v>
      </c>
      <c r="Q89" s="37"/>
      <c r="R89" s="33">
        <f t="shared" si="60"/>
        <v>0</v>
      </c>
      <c r="S89" s="43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4.5" x14ac:dyDescent="0.35">
      <c r="A90" s="17" t="s">
        <v>258</v>
      </c>
      <c r="B90" s="9" t="s">
        <v>259</v>
      </c>
      <c r="C90" s="9" t="s">
        <v>252</v>
      </c>
      <c r="D90" s="9">
        <v>3800000896</v>
      </c>
      <c r="E90" s="53" t="s">
        <v>257</v>
      </c>
      <c r="F90" s="52"/>
      <c r="G90" s="52"/>
      <c r="H90" s="52"/>
      <c r="I90" s="48">
        <v>70</v>
      </c>
      <c r="J90" s="48">
        <f t="shared" si="53"/>
        <v>46.666666666666664</v>
      </c>
      <c r="K90" s="48">
        <f t="shared" si="54"/>
        <v>59.5</v>
      </c>
      <c r="L90" s="48">
        <f t="shared" si="55"/>
        <v>57.4</v>
      </c>
      <c r="M90" s="49">
        <f t="shared" si="56"/>
        <v>105</v>
      </c>
      <c r="N90" s="49">
        <f t="shared" si="57"/>
        <v>157.5</v>
      </c>
      <c r="O90" s="66">
        <f t="shared" si="58"/>
        <v>26.25</v>
      </c>
      <c r="P90" s="50">
        <f t="shared" si="59"/>
        <v>522.31666666666661</v>
      </c>
      <c r="Q90" s="37"/>
      <c r="R90" s="33">
        <f t="shared" si="60"/>
        <v>0</v>
      </c>
      <c r="S90" s="43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4.5" x14ac:dyDescent="0.35">
      <c r="A91" s="16" t="s">
        <v>260</v>
      </c>
      <c r="B91" s="9" t="s">
        <v>261</v>
      </c>
      <c r="C91" s="9" t="s">
        <v>262</v>
      </c>
      <c r="D91" s="9">
        <v>43285</v>
      </c>
      <c r="E91" s="53" t="s">
        <v>263</v>
      </c>
      <c r="F91" s="52"/>
      <c r="G91" s="52"/>
      <c r="H91" s="52"/>
      <c r="I91" s="48">
        <v>30</v>
      </c>
      <c r="J91" s="48">
        <f t="shared" si="53"/>
        <v>20</v>
      </c>
      <c r="K91" s="48">
        <f t="shared" si="54"/>
        <v>25.5</v>
      </c>
      <c r="L91" s="48">
        <f t="shared" si="55"/>
        <v>24.599999999999998</v>
      </c>
      <c r="M91" s="49">
        <f t="shared" si="56"/>
        <v>45</v>
      </c>
      <c r="N91" s="49">
        <f t="shared" si="57"/>
        <v>67.5</v>
      </c>
      <c r="O91" s="66">
        <f t="shared" si="58"/>
        <v>11.25</v>
      </c>
      <c r="P91" s="50">
        <f t="shared" si="59"/>
        <v>223.85</v>
      </c>
      <c r="Q91" s="37"/>
      <c r="R91" s="33">
        <f t="shared" si="60"/>
        <v>0</v>
      </c>
      <c r="S91" s="43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26.5" x14ac:dyDescent="0.35">
      <c r="A92" s="16" t="s">
        <v>264</v>
      </c>
      <c r="B92" s="9" t="s">
        <v>265</v>
      </c>
      <c r="C92" s="25" t="s">
        <v>266</v>
      </c>
      <c r="D92" s="9">
        <v>26828</v>
      </c>
      <c r="E92" s="53" t="s">
        <v>267</v>
      </c>
      <c r="F92" s="52"/>
      <c r="G92" s="52"/>
      <c r="H92" s="52"/>
      <c r="I92" s="48">
        <v>100</v>
      </c>
      <c r="J92" s="48">
        <f t="shared" si="53"/>
        <v>66.666666666666671</v>
      </c>
      <c r="K92" s="48">
        <f t="shared" si="54"/>
        <v>85</v>
      </c>
      <c r="L92" s="48">
        <f t="shared" si="55"/>
        <v>82</v>
      </c>
      <c r="M92" s="49">
        <f t="shared" si="56"/>
        <v>150</v>
      </c>
      <c r="N92" s="49">
        <f t="shared" si="57"/>
        <v>225</v>
      </c>
      <c r="O92" s="66">
        <f t="shared" si="58"/>
        <v>37.5</v>
      </c>
      <c r="P92" s="50">
        <f t="shared" si="59"/>
        <v>746.16666666666674</v>
      </c>
      <c r="Q92" s="37"/>
      <c r="R92" s="33">
        <f t="shared" si="60"/>
        <v>0</v>
      </c>
      <c r="S92" s="43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26.5" x14ac:dyDescent="0.35">
      <c r="A93" s="17" t="s">
        <v>268</v>
      </c>
      <c r="B93" s="63" t="s">
        <v>269</v>
      </c>
      <c r="C93" s="25" t="s">
        <v>270</v>
      </c>
      <c r="D93" s="25" t="s">
        <v>271</v>
      </c>
      <c r="E93" s="53" t="s">
        <v>272</v>
      </c>
      <c r="F93" s="52"/>
      <c r="G93" s="52"/>
      <c r="H93" s="52"/>
      <c r="I93" s="48">
        <v>60</v>
      </c>
      <c r="J93" s="48">
        <f t="shared" si="53"/>
        <v>40</v>
      </c>
      <c r="K93" s="48">
        <f t="shared" si="54"/>
        <v>51</v>
      </c>
      <c r="L93" s="48">
        <f t="shared" si="55"/>
        <v>49.199999999999996</v>
      </c>
      <c r="M93" s="49">
        <f t="shared" si="56"/>
        <v>90</v>
      </c>
      <c r="N93" s="49">
        <f t="shared" si="57"/>
        <v>135</v>
      </c>
      <c r="O93" s="66">
        <f t="shared" si="58"/>
        <v>22.5</v>
      </c>
      <c r="P93" s="50">
        <f t="shared" si="59"/>
        <v>447.7</v>
      </c>
      <c r="Q93" s="37"/>
      <c r="R93" s="33">
        <f t="shared" si="60"/>
        <v>0</v>
      </c>
      <c r="S93" s="43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26.5" x14ac:dyDescent="0.35">
      <c r="A94" s="16" t="s">
        <v>273</v>
      </c>
      <c r="B94" s="9" t="s">
        <v>274</v>
      </c>
      <c r="C94" s="25" t="s">
        <v>275</v>
      </c>
      <c r="D94" s="25">
        <v>3800092315</v>
      </c>
      <c r="E94" s="53" t="s">
        <v>276</v>
      </c>
      <c r="F94" s="52"/>
      <c r="G94" s="52"/>
      <c r="H94" s="52"/>
      <c r="I94" s="48">
        <v>60</v>
      </c>
      <c r="J94" s="48">
        <f t="shared" si="53"/>
        <v>40</v>
      </c>
      <c r="K94" s="48">
        <f t="shared" si="54"/>
        <v>51</v>
      </c>
      <c r="L94" s="48">
        <f t="shared" si="55"/>
        <v>49.199999999999996</v>
      </c>
      <c r="M94" s="49">
        <f t="shared" si="56"/>
        <v>90</v>
      </c>
      <c r="N94" s="49">
        <f t="shared" si="57"/>
        <v>135</v>
      </c>
      <c r="O94" s="66">
        <f t="shared" si="58"/>
        <v>22.5</v>
      </c>
      <c r="P94" s="50">
        <f t="shared" si="59"/>
        <v>447.7</v>
      </c>
      <c r="Q94" s="37"/>
      <c r="R94" s="33">
        <f t="shared" si="60"/>
        <v>0</v>
      </c>
      <c r="S94" s="43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26.5" x14ac:dyDescent="0.35">
      <c r="A95" s="17" t="s">
        <v>277</v>
      </c>
      <c r="B95" s="6" t="s">
        <v>278</v>
      </c>
      <c r="C95" s="25" t="s">
        <v>275</v>
      </c>
      <c r="D95" s="25">
        <v>3800092560</v>
      </c>
      <c r="E95" s="56" t="s">
        <v>279</v>
      </c>
      <c r="F95" s="58"/>
      <c r="G95" s="58"/>
      <c r="H95" s="58"/>
      <c r="I95" s="48">
        <v>60</v>
      </c>
      <c r="J95" s="48">
        <f t="shared" si="53"/>
        <v>40</v>
      </c>
      <c r="K95" s="48">
        <f t="shared" si="54"/>
        <v>51</v>
      </c>
      <c r="L95" s="48">
        <f t="shared" si="55"/>
        <v>49.199999999999996</v>
      </c>
      <c r="M95" s="49">
        <f t="shared" si="56"/>
        <v>90</v>
      </c>
      <c r="N95" s="49">
        <f t="shared" si="57"/>
        <v>135</v>
      </c>
      <c r="O95" s="66">
        <f t="shared" si="58"/>
        <v>22.5</v>
      </c>
      <c r="P95" s="50">
        <f t="shared" si="59"/>
        <v>447.7</v>
      </c>
      <c r="Q95" s="37"/>
      <c r="R95" s="33">
        <f t="shared" si="60"/>
        <v>0</v>
      </c>
      <c r="S95" s="43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4.5" x14ac:dyDescent="0.35">
      <c r="A96" s="16" t="s">
        <v>280</v>
      </c>
      <c r="B96" s="6" t="s">
        <v>281</v>
      </c>
      <c r="C96" s="25" t="s">
        <v>282</v>
      </c>
      <c r="D96" s="25" t="s">
        <v>283</v>
      </c>
      <c r="E96" s="56" t="s">
        <v>284</v>
      </c>
      <c r="F96" s="58"/>
      <c r="G96" s="58"/>
      <c r="H96" s="58"/>
      <c r="I96" s="48">
        <v>40</v>
      </c>
      <c r="J96" s="48">
        <f t="shared" si="53"/>
        <v>26.666666666666668</v>
      </c>
      <c r="K96" s="48">
        <f t="shared" si="54"/>
        <v>34</v>
      </c>
      <c r="L96" s="48">
        <f t="shared" si="55"/>
        <v>32.799999999999997</v>
      </c>
      <c r="M96" s="49">
        <f t="shared" si="56"/>
        <v>60</v>
      </c>
      <c r="N96" s="49">
        <f t="shared" si="57"/>
        <v>90</v>
      </c>
      <c r="O96" s="66">
        <f t="shared" si="58"/>
        <v>15</v>
      </c>
      <c r="P96" s="50">
        <f t="shared" si="59"/>
        <v>298.4666666666667</v>
      </c>
      <c r="Q96" s="37"/>
      <c r="R96" s="33">
        <f t="shared" si="60"/>
        <v>0</v>
      </c>
      <c r="S96" s="43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26.5" x14ac:dyDescent="0.35">
      <c r="A97" s="16" t="s">
        <v>280</v>
      </c>
      <c r="B97" s="9" t="s">
        <v>285</v>
      </c>
      <c r="C97" s="9" t="s">
        <v>286</v>
      </c>
      <c r="D97" s="9" t="s">
        <v>287</v>
      </c>
      <c r="E97" s="53" t="s">
        <v>257</v>
      </c>
      <c r="F97" s="52"/>
      <c r="G97" s="52"/>
      <c r="H97" s="52"/>
      <c r="I97" s="48">
        <v>100</v>
      </c>
      <c r="J97" s="48">
        <f t="shared" si="53"/>
        <v>66.666666666666671</v>
      </c>
      <c r="K97" s="48">
        <f t="shared" si="54"/>
        <v>85</v>
      </c>
      <c r="L97" s="48">
        <f t="shared" si="55"/>
        <v>82</v>
      </c>
      <c r="M97" s="49">
        <f t="shared" si="56"/>
        <v>150</v>
      </c>
      <c r="N97" s="49">
        <f t="shared" si="57"/>
        <v>225</v>
      </c>
      <c r="O97" s="66">
        <f t="shared" si="58"/>
        <v>37.5</v>
      </c>
      <c r="P97" s="50">
        <f t="shared" si="59"/>
        <v>746.16666666666674</v>
      </c>
      <c r="Q97" s="37"/>
      <c r="R97" s="33">
        <f t="shared" si="60"/>
        <v>0</v>
      </c>
      <c r="S97" s="43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4.5" x14ac:dyDescent="0.35">
      <c r="A98" s="17" t="s">
        <v>277</v>
      </c>
      <c r="B98" s="6" t="s">
        <v>288</v>
      </c>
      <c r="C98" s="6" t="s">
        <v>289</v>
      </c>
      <c r="D98" s="6">
        <v>1453</v>
      </c>
      <c r="E98" s="56" t="s">
        <v>113</v>
      </c>
      <c r="F98" s="58"/>
      <c r="G98" s="58"/>
      <c r="H98" s="58"/>
      <c r="I98" s="48">
        <v>20</v>
      </c>
      <c r="J98" s="48">
        <f t="shared" si="53"/>
        <v>13.333333333333334</v>
      </c>
      <c r="K98" s="48">
        <f t="shared" si="54"/>
        <v>17</v>
      </c>
      <c r="L98" s="48">
        <f t="shared" si="55"/>
        <v>16.399999999999999</v>
      </c>
      <c r="M98" s="49">
        <f t="shared" si="56"/>
        <v>30</v>
      </c>
      <c r="N98" s="49">
        <f t="shared" si="57"/>
        <v>45</v>
      </c>
      <c r="O98" s="66">
        <f t="shared" si="58"/>
        <v>7.5</v>
      </c>
      <c r="P98" s="50">
        <f t="shared" si="59"/>
        <v>149.23333333333335</v>
      </c>
      <c r="Q98" s="37"/>
      <c r="R98" s="33">
        <f t="shared" si="60"/>
        <v>0</v>
      </c>
      <c r="S98" s="43">
        <f>SUM(R81:R98)</f>
        <v>0</v>
      </c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4.5" x14ac:dyDescent="0.35">
      <c r="A99" s="18"/>
      <c r="B99" s="3"/>
      <c r="C99" s="3"/>
      <c r="D99" s="3"/>
      <c r="E99" s="55"/>
      <c r="F99" s="55"/>
      <c r="G99" s="55"/>
      <c r="H99" s="55"/>
      <c r="I99" s="11"/>
      <c r="J99" s="11"/>
      <c r="K99" s="11"/>
      <c r="L99" s="11"/>
      <c r="M99" s="11"/>
      <c r="N99" s="11"/>
      <c r="O99" s="11"/>
      <c r="P99" s="11"/>
      <c r="Q99" s="34"/>
      <c r="R99" s="34"/>
      <c r="S99" s="4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21" x14ac:dyDescent="0.5">
      <c r="A100" s="114" t="s">
        <v>290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6"/>
      <c r="S100" s="43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4.5" x14ac:dyDescent="0.35">
      <c r="A101" s="24" t="s">
        <v>291</v>
      </c>
      <c r="B101" s="27" t="s">
        <v>292</v>
      </c>
      <c r="C101" s="27" t="s">
        <v>293</v>
      </c>
      <c r="D101" s="27">
        <v>47753</v>
      </c>
      <c r="E101" s="57" t="s">
        <v>294</v>
      </c>
      <c r="F101" s="57"/>
      <c r="G101" s="57"/>
      <c r="H101" s="57"/>
      <c r="I101" s="48">
        <v>80</v>
      </c>
      <c r="J101" s="48">
        <f t="shared" ref="J101:J117" si="61">I101/3*2</f>
        <v>53.333333333333336</v>
      </c>
      <c r="K101" s="48">
        <f t="shared" ref="K101:K117" si="62">I101*0.85</f>
        <v>68</v>
      </c>
      <c r="L101" s="48">
        <f t="shared" ref="L101:L117" si="63">I101*0.82</f>
        <v>65.599999999999994</v>
      </c>
      <c r="M101" s="49">
        <f t="shared" ref="M101:M117" si="64">O101*4</f>
        <v>120</v>
      </c>
      <c r="N101" s="49">
        <f t="shared" ref="N101:N117" si="65">O101*6</f>
        <v>180</v>
      </c>
      <c r="O101" s="66">
        <f t="shared" ref="O101:O117" si="66">I101*0.375</f>
        <v>30</v>
      </c>
      <c r="P101" s="50">
        <f t="shared" ref="P101:P117" si="67">SUM(I101:O101)</f>
        <v>596.93333333333339</v>
      </c>
      <c r="Q101" s="37"/>
      <c r="R101" s="33">
        <f t="shared" ref="R101:R117" si="68">P101*Q101</f>
        <v>0</v>
      </c>
      <c r="S101" s="4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26.5" x14ac:dyDescent="0.35">
      <c r="A102" s="24" t="s">
        <v>295</v>
      </c>
      <c r="B102" s="25" t="s">
        <v>296</v>
      </c>
      <c r="C102" s="25" t="s">
        <v>266</v>
      </c>
      <c r="D102" s="25">
        <v>26828</v>
      </c>
      <c r="E102" s="54" t="s">
        <v>297</v>
      </c>
      <c r="F102" s="57"/>
      <c r="G102" s="57"/>
      <c r="H102" s="57"/>
      <c r="I102" s="48">
        <v>30</v>
      </c>
      <c r="J102" s="48">
        <f t="shared" si="61"/>
        <v>20</v>
      </c>
      <c r="K102" s="48">
        <f t="shared" si="62"/>
        <v>25.5</v>
      </c>
      <c r="L102" s="48">
        <f t="shared" si="63"/>
        <v>24.599999999999998</v>
      </c>
      <c r="M102" s="49">
        <f t="shared" si="64"/>
        <v>45</v>
      </c>
      <c r="N102" s="49">
        <f t="shared" si="65"/>
        <v>67.5</v>
      </c>
      <c r="O102" s="66">
        <f t="shared" si="66"/>
        <v>11.25</v>
      </c>
      <c r="P102" s="50">
        <f t="shared" si="67"/>
        <v>223.85</v>
      </c>
      <c r="Q102" s="37"/>
      <c r="R102" s="33">
        <f t="shared" si="68"/>
        <v>0</v>
      </c>
      <c r="S102" s="43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26.5" x14ac:dyDescent="0.35">
      <c r="A103" s="24" t="s">
        <v>298</v>
      </c>
      <c r="B103" s="63" t="s">
        <v>299</v>
      </c>
      <c r="C103" s="25" t="s">
        <v>237</v>
      </c>
      <c r="D103" s="25">
        <v>17015</v>
      </c>
      <c r="E103" s="54" t="s">
        <v>300</v>
      </c>
      <c r="F103" s="57"/>
      <c r="G103" s="57"/>
      <c r="H103" s="57"/>
      <c r="I103" s="48">
        <v>150</v>
      </c>
      <c r="J103" s="48">
        <f t="shared" si="61"/>
        <v>100</v>
      </c>
      <c r="K103" s="48">
        <f t="shared" si="62"/>
        <v>127.5</v>
      </c>
      <c r="L103" s="48">
        <f t="shared" si="63"/>
        <v>122.99999999999999</v>
      </c>
      <c r="M103" s="49">
        <f t="shared" si="64"/>
        <v>225</v>
      </c>
      <c r="N103" s="49">
        <f t="shared" si="65"/>
        <v>337.5</v>
      </c>
      <c r="O103" s="66">
        <f t="shared" si="66"/>
        <v>56.25</v>
      </c>
      <c r="P103" s="50">
        <f t="shared" si="67"/>
        <v>1119.25</v>
      </c>
      <c r="Q103" s="37"/>
      <c r="R103" s="33">
        <f t="shared" si="68"/>
        <v>0</v>
      </c>
      <c r="S103" s="4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26.5" x14ac:dyDescent="0.35">
      <c r="A104" s="24" t="s">
        <v>301</v>
      </c>
      <c r="B104" s="25" t="s">
        <v>302</v>
      </c>
      <c r="C104" s="27" t="s">
        <v>82</v>
      </c>
      <c r="D104" s="25">
        <v>9532</v>
      </c>
      <c r="E104" s="54" t="s">
        <v>303</v>
      </c>
      <c r="F104" s="57"/>
      <c r="G104" s="57"/>
      <c r="H104" s="57"/>
      <c r="I104" s="48">
        <v>100</v>
      </c>
      <c r="J104" s="48">
        <f t="shared" si="61"/>
        <v>66.666666666666671</v>
      </c>
      <c r="K104" s="48">
        <f t="shared" si="62"/>
        <v>85</v>
      </c>
      <c r="L104" s="48">
        <f t="shared" si="63"/>
        <v>82</v>
      </c>
      <c r="M104" s="49">
        <f t="shared" si="64"/>
        <v>150</v>
      </c>
      <c r="N104" s="49">
        <f t="shared" si="65"/>
        <v>225</v>
      </c>
      <c r="O104" s="66">
        <f t="shared" si="66"/>
        <v>37.5</v>
      </c>
      <c r="P104" s="50">
        <f t="shared" si="67"/>
        <v>746.16666666666674</v>
      </c>
      <c r="Q104" s="37"/>
      <c r="R104" s="33">
        <f t="shared" si="68"/>
        <v>0</v>
      </c>
      <c r="S104" s="43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26.5" x14ac:dyDescent="0.35">
      <c r="A105" s="24" t="s">
        <v>304</v>
      </c>
      <c r="B105" s="25" t="s">
        <v>305</v>
      </c>
      <c r="C105" s="27" t="s">
        <v>82</v>
      </c>
      <c r="D105" s="25">
        <v>1000013342</v>
      </c>
      <c r="E105" s="54" t="s">
        <v>306</v>
      </c>
      <c r="F105" s="57"/>
      <c r="G105" s="57"/>
      <c r="H105" s="57"/>
      <c r="I105" s="48">
        <v>50</v>
      </c>
      <c r="J105" s="48">
        <f t="shared" si="61"/>
        <v>33.333333333333336</v>
      </c>
      <c r="K105" s="48">
        <f t="shared" si="62"/>
        <v>42.5</v>
      </c>
      <c r="L105" s="48">
        <f t="shared" si="63"/>
        <v>41</v>
      </c>
      <c r="M105" s="49">
        <f t="shared" si="64"/>
        <v>75</v>
      </c>
      <c r="N105" s="49">
        <f t="shared" si="65"/>
        <v>112.5</v>
      </c>
      <c r="O105" s="66">
        <f t="shared" si="66"/>
        <v>18.75</v>
      </c>
      <c r="P105" s="50">
        <f t="shared" si="67"/>
        <v>373.08333333333337</v>
      </c>
      <c r="Q105" s="37"/>
      <c r="R105" s="33">
        <f t="shared" si="68"/>
        <v>0</v>
      </c>
      <c r="S105" s="43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26.5" x14ac:dyDescent="0.35">
      <c r="A106" s="24" t="s">
        <v>307</v>
      </c>
      <c r="B106" s="25" t="s">
        <v>308</v>
      </c>
      <c r="C106" s="27" t="s">
        <v>82</v>
      </c>
      <c r="D106" s="25">
        <v>1000013339</v>
      </c>
      <c r="E106" s="54" t="s">
        <v>306</v>
      </c>
      <c r="F106" s="57"/>
      <c r="G106" s="57"/>
      <c r="H106" s="57"/>
      <c r="I106" s="48">
        <v>50</v>
      </c>
      <c r="J106" s="48">
        <f t="shared" si="61"/>
        <v>33.333333333333336</v>
      </c>
      <c r="K106" s="48">
        <f t="shared" si="62"/>
        <v>42.5</v>
      </c>
      <c r="L106" s="48">
        <f t="shared" si="63"/>
        <v>41</v>
      </c>
      <c r="M106" s="49">
        <f t="shared" si="64"/>
        <v>75</v>
      </c>
      <c r="N106" s="49">
        <f t="shared" si="65"/>
        <v>112.5</v>
      </c>
      <c r="O106" s="66">
        <f t="shared" si="66"/>
        <v>18.75</v>
      </c>
      <c r="P106" s="50">
        <f t="shared" si="67"/>
        <v>373.08333333333337</v>
      </c>
      <c r="Q106" s="37"/>
      <c r="R106" s="33">
        <f t="shared" si="68"/>
        <v>0</v>
      </c>
      <c r="S106" s="4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26.5" x14ac:dyDescent="0.35">
      <c r="A107" s="24" t="s">
        <v>309</v>
      </c>
      <c r="B107" s="25" t="s">
        <v>310</v>
      </c>
      <c r="C107" s="27" t="s">
        <v>82</v>
      </c>
      <c r="D107" s="25">
        <v>6738791322</v>
      </c>
      <c r="E107" s="54" t="s">
        <v>306</v>
      </c>
      <c r="F107" s="57"/>
      <c r="G107" s="57"/>
      <c r="H107" s="57"/>
      <c r="I107" s="48">
        <v>50</v>
      </c>
      <c r="J107" s="48">
        <f t="shared" si="61"/>
        <v>33.333333333333336</v>
      </c>
      <c r="K107" s="48">
        <f t="shared" si="62"/>
        <v>42.5</v>
      </c>
      <c r="L107" s="48">
        <f t="shared" si="63"/>
        <v>41</v>
      </c>
      <c r="M107" s="49">
        <f t="shared" si="64"/>
        <v>75</v>
      </c>
      <c r="N107" s="49">
        <f t="shared" si="65"/>
        <v>112.5</v>
      </c>
      <c r="O107" s="66">
        <f t="shared" si="66"/>
        <v>18.75</v>
      </c>
      <c r="P107" s="50">
        <f t="shared" si="67"/>
        <v>373.08333333333337</v>
      </c>
      <c r="Q107" s="37"/>
      <c r="R107" s="33">
        <f t="shared" si="68"/>
        <v>0</v>
      </c>
      <c r="S107" s="4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26.5" x14ac:dyDescent="0.35">
      <c r="A108" s="24" t="s">
        <v>311</v>
      </c>
      <c r="B108" s="25" t="s">
        <v>312</v>
      </c>
      <c r="C108" s="27" t="s">
        <v>82</v>
      </c>
      <c r="D108" s="25" t="s">
        <v>313</v>
      </c>
      <c r="E108" s="54" t="s">
        <v>314</v>
      </c>
      <c r="F108" s="57"/>
      <c r="G108" s="57"/>
      <c r="H108" s="57"/>
      <c r="I108" s="48">
        <v>80</v>
      </c>
      <c r="J108" s="48">
        <f t="shared" si="61"/>
        <v>53.333333333333336</v>
      </c>
      <c r="K108" s="48">
        <f t="shared" si="62"/>
        <v>68</v>
      </c>
      <c r="L108" s="48">
        <f t="shared" si="63"/>
        <v>65.599999999999994</v>
      </c>
      <c r="M108" s="49">
        <f t="shared" si="64"/>
        <v>120</v>
      </c>
      <c r="N108" s="49">
        <f t="shared" si="65"/>
        <v>180</v>
      </c>
      <c r="O108" s="66">
        <f t="shared" si="66"/>
        <v>30</v>
      </c>
      <c r="P108" s="50">
        <f t="shared" si="67"/>
        <v>596.93333333333339</v>
      </c>
      <c r="Q108" s="37"/>
      <c r="R108" s="33">
        <f t="shared" si="68"/>
        <v>0</v>
      </c>
      <c r="S108" s="43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26.5" x14ac:dyDescent="0.35">
      <c r="A109" s="24" t="s">
        <v>315</v>
      </c>
      <c r="B109" s="25" t="s">
        <v>316</v>
      </c>
      <c r="C109" s="25" t="s">
        <v>82</v>
      </c>
      <c r="D109" s="25">
        <v>7156</v>
      </c>
      <c r="E109" s="54" t="s">
        <v>317</v>
      </c>
      <c r="F109" s="57"/>
      <c r="G109" s="57"/>
      <c r="H109" s="57"/>
      <c r="I109" s="48">
        <v>40</v>
      </c>
      <c r="J109" s="48">
        <f t="shared" si="61"/>
        <v>26.666666666666668</v>
      </c>
      <c r="K109" s="48">
        <f t="shared" si="62"/>
        <v>34</v>
      </c>
      <c r="L109" s="48">
        <f t="shared" si="63"/>
        <v>32.799999999999997</v>
      </c>
      <c r="M109" s="49">
        <f t="shared" si="64"/>
        <v>60</v>
      </c>
      <c r="N109" s="49">
        <f t="shared" si="65"/>
        <v>90</v>
      </c>
      <c r="O109" s="66">
        <f t="shared" si="66"/>
        <v>15</v>
      </c>
      <c r="P109" s="50">
        <f t="shared" si="67"/>
        <v>298.4666666666667</v>
      </c>
      <c r="Q109" s="37"/>
      <c r="R109" s="33">
        <f t="shared" si="68"/>
        <v>0</v>
      </c>
      <c r="S109" s="43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4.5" x14ac:dyDescent="0.35">
      <c r="A110" s="24" t="s">
        <v>318</v>
      </c>
      <c r="B110" s="25" t="s">
        <v>319</v>
      </c>
      <c r="C110" s="25" t="s">
        <v>289</v>
      </c>
      <c r="D110" s="25">
        <v>1401</v>
      </c>
      <c r="E110" s="54" t="s">
        <v>317</v>
      </c>
      <c r="F110" s="57"/>
      <c r="G110" s="57"/>
      <c r="H110" s="57"/>
      <c r="I110" s="48">
        <v>40</v>
      </c>
      <c r="J110" s="48">
        <f t="shared" si="61"/>
        <v>26.666666666666668</v>
      </c>
      <c r="K110" s="48">
        <f t="shared" si="62"/>
        <v>34</v>
      </c>
      <c r="L110" s="48">
        <f t="shared" si="63"/>
        <v>32.799999999999997</v>
      </c>
      <c r="M110" s="49">
        <f t="shared" si="64"/>
        <v>60</v>
      </c>
      <c r="N110" s="49">
        <f t="shared" si="65"/>
        <v>90</v>
      </c>
      <c r="O110" s="66">
        <f t="shared" si="66"/>
        <v>15</v>
      </c>
      <c r="P110" s="50">
        <f t="shared" si="67"/>
        <v>298.4666666666667</v>
      </c>
      <c r="Q110" s="37"/>
      <c r="R110" s="33">
        <f t="shared" si="68"/>
        <v>0</v>
      </c>
      <c r="S110" s="4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4.5" x14ac:dyDescent="0.35">
      <c r="A111" s="24" t="s">
        <v>320</v>
      </c>
      <c r="B111" s="25" t="s">
        <v>321</v>
      </c>
      <c r="C111" s="25" t="s">
        <v>289</v>
      </c>
      <c r="D111" s="25">
        <v>9614</v>
      </c>
      <c r="E111" s="54" t="s">
        <v>322</v>
      </c>
      <c r="F111" s="57"/>
      <c r="G111" s="57"/>
      <c r="H111" s="57"/>
      <c r="I111" s="48">
        <v>60</v>
      </c>
      <c r="J111" s="48">
        <f t="shared" si="61"/>
        <v>40</v>
      </c>
      <c r="K111" s="48">
        <f t="shared" si="62"/>
        <v>51</v>
      </c>
      <c r="L111" s="48">
        <f t="shared" si="63"/>
        <v>49.199999999999996</v>
      </c>
      <c r="M111" s="49">
        <f t="shared" si="64"/>
        <v>90</v>
      </c>
      <c r="N111" s="49">
        <f t="shared" si="65"/>
        <v>135</v>
      </c>
      <c r="O111" s="66">
        <f t="shared" si="66"/>
        <v>22.5</v>
      </c>
      <c r="P111" s="50">
        <f t="shared" si="67"/>
        <v>447.7</v>
      </c>
      <c r="Q111" s="37"/>
      <c r="R111" s="33">
        <f t="shared" si="68"/>
        <v>0</v>
      </c>
      <c r="S111" s="4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4.5" x14ac:dyDescent="0.35">
      <c r="A112" s="24" t="s">
        <v>323</v>
      </c>
      <c r="B112" s="25" t="s">
        <v>324</v>
      </c>
      <c r="C112" s="25" t="s">
        <v>325</v>
      </c>
      <c r="D112" s="25">
        <v>7739</v>
      </c>
      <c r="E112" s="54" t="s">
        <v>326</v>
      </c>
      <c r="F112" s="57"/>
      <c r="G112" s="57"/>
      <c r="H112" s="57"/>
      <c r="I112" s="48">
        <v>40</v>
      </c>
      <c r="J112" s="48">
        <f t="shared" si="61"/>
        <v>26.666666666666668</v>
      </c>
      <c r="K112" s="48">
        <f t="shared" si="62"/>
        <v>34</v>
      </c>
      <c r="L112" s="48">
        <f t="shared" si="63"/>
        <v>32.799999999999997</v>
      </c>
      <c r="M112" s="49">
        <f t="shared" si="64"/>
        <v>60</v>
      </c>
      <c r="N112" s="49">
        <f t="shared" si="65"/>
        <v>90</v>
      </c>
      <c r="O112" s="66">
        <f t="shared" si="66"/>
        <v>15</v>
      </c>
      <c r="P112" s="50">
        <f t="shared" si="67"/>
        <v>298.4666666666667</v>
      </c>
      <c r="Q112" s="37"/>
      <c r="R112" s="33">
        <f t="shared" si="68"/>
        <v>0</v>
      </c>
      <c r="S112" s="4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26.5" x14ac:dyDescent="0.35">
      <c r="A113" s="24" t="s">
        <v>327</v>
      </c>
      <c r="B113" s="25" t="s">
        <v>328</v>
      </c>
      <c r="C113" s="25" t="s">
        <v>329</v>
      </c>
      <c r="D113" s="25">
        <v>6109</v>
      </c>
      <c r="E113" s="54" t="s">
        <v>330</v>
      </c>
      <c r="F113" s="57"/>
      <c r="G113" s="57"/>
      <c r="H113" s="57"/>
      <c r="I113" s="48">
        <v>60</v>
      </c>
      <c r="J113" s="48">
        <f t="shared" si="61"/>
        <v>40</v>
      </c>
      <c r="K113" s="48">
        <f t="shared" si="62"/>
        <v>51</v>
      </c>
      <c r="L113" s="48">
        <f t="shared" si="63"/>
        <v>49.199999999999996</v>
      </c>
      <c r="M113" s="49">
        <f t="shared" si="64"/>
        <v>90</v>
      </c>
      <c r="N113" s="49">
        <f t="shared" si="65"/>
        <v>135</v>
      </c>
      <c r="O113" s="66">
        <f t="shared" si="66"/>
        <v>22.5</v>
      </c>
      <c r="P113" s="50">
        <f t="shared" si="67"/>
        <v>447.7</v>
      </c>
      <c r="Q113" s="37"/>
      <c r="R113" s="33">
        <f t="shared" si="68"/>
        <v>0</v>
      </c>
      <c r="S113" s="4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26.5" x14ac:dyDescent="0.35">
      <c r="A114" s="24" t="s">
        <v>331</v>
      </c>
      <c r="B114" s="25" t="s">
        <v>332</v>
      </c>
      <c r="C114" s="25" t="s">
        <v>329</v>
      </c>
      <c r="D114" s="25">
        <v>6909</v>
      </c>
      <c r="E114" s="54" t="s">
        <v>333</v>
      </c>
      <c r="F114" s="57"/>
      <c r="G114" s="57"/>
      <c r="H114" s="57"/>
      <c r="I114" s="48">
        <v>40</v>
      </c>
      <c r="J114" s="48">
        <f t="shared" si="61"/>
        <v>26.666666666666668</v>
      </c>
      <c r="K114" s="48">
        <f t="shared" si="62"/>
        <v>34</v>
      </c>
      <c r="L114" s="48">
        <f t="shared" si="63"/>
        <v>32.799999999999997</v>
      </c>
      <c r="M114" s="49">
        <f t="shared" si="64"/>
        <v>60</v>
      </c>
      <c r="N114" s="49">
        <f t="shared" si="65"/>
        <v>90</v>
      </c>
      <c r="O114" s="66">
        <f t="shared" si="66"/>
        <v>15</v>
      </c>
      <c r="P114" s="50">
        <f t="shared" si="67"/>
        <v>298.4666666666667</v>
      </c>
      <c r="Q114" s="37"/>
      <c r="R114" s="33">
        <f t="shared" si="68"/>
        <v>0</v>
      </c>
      <c r="S114" s="4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4.5" x14ac:dyDescent="0.35">
      <c r="A115" s="24" t="s">
        <v>334</v>
      </c>
      <c r="B115" s="25" t="s">
        <v>335</v>
      </c>
      <c r="C115" s="25" t="s">
        <v>336</v>
      </c>
      <c r="D115" s="25">
        <v>10607</v>
      </c>
      <c r="E115" s="54" t="s">
        <v>337</v>
      </c>
      <c r="F115" s="57"/>
      <c r="G115" s="57"/>
      <c r="H115" s="57"/>
      <c r="I115" s="48">
        <v>60</v>
      </c>
      <c r="J115" s="48">
        <f t="shared" si="61"/>
        <v>40</v>
      </c>
      <c r="K115" s="48">
        <f t="shared" si="62"/>
        <v>51</v>
      </c>
      <c r="L115" s="48">
        <f t="shared" si="63"/>
        <v>49.199999999999996</v>
      </c>
      <c r="M115" s="49">
        <f t="shared" si="64"/>
        <v>90</v>
      </c>
      <c r="N115" s="49">
        <f t="shared" si="65"/>
        <v>135</v>
      </c>
      <c r="O115" s="66">
        <f t="shared" si="66"/>
        <v>22.5</v>
      </c>
      <c r="P115" s="50">
        <f t="shared" si="67"/>
        <v>447.7</v>
      </c>
      <c r="Q115" s="37"/>
      <c r="R115" s="33">
        <f t="shared" si="68"/>
        <v>0</v>
      </c>
      <c r="S115" s="4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4.5" x14ac:dyDescent="0.35">
      <c r="A116" s="24" t="s">
        <v>338</v>
      </c>
      <c r="B116" s="25" t="s">
        <v>339</v>
      </c>
      <c r="C116" s="25" t="s">
        <v>340</v>
      </c>
      <c r="D116" s="25">
        <v>30113</v>
      </c>
      <c r="E116" s="54" t="s">
        <v>341</v>
      </c>
      <c r="F116" s="57"/>
      <c r="G116" s="57"/>
      <c r="H116" s="57"/>
      <c r="I116" s="48">
        <v>60</v>
      </c>
      <c r="J116" s="48">
        <f t="shared" si="61"/>
        <v>40</v>
      </c>
      <c r="K116" s="48">
        <f t="shared" si="62"/>
        <v>51</v>
      </c>
      <c r="L116" s="48">
        <f t="shared" si="63"/>
        <v>49.199999999999996</v>
      </c>
      <c r="M116" s="49">
        <f t="shared" si="64"/>
        <v>90</v>
      </c>
      <c r="N116" s="49">
        <f t="shared" si="65"/>
        <v>135</v>
      </c>
      <c r="O116" s="66">
        <f t="shared" si="66"/>
        <v>22.5</v>
      </c>
      <c r="P116" s="50">
        <f t="shared" si="67"/>
        <v>447.7</v>
      </c>
      <c r="Q116" s="37"/>
      <c r="R116" s="33">
        <f t="shared" si="68"/>
        <v>0</v>
      </c>
      <c r="S116" s="43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26.5" x14ac:dyDescent="0.35">
      <c r="A117" s="24" t="s">
        <v>342</v>
      </c>
      <c r="B117" s="25" t="s">
        <v>343</v>
      </c>
      <c r="C117" s="25" t="s">
        <v>282</v>
      </c>
      <c r="D117" s="25" t="s">
        <v>344</v>
      </c>
      <c r="E117" s="69" t="s">
        <v>345</v>
      </c>
      <c r="F117" s="104"/>
      <c r="G117" s="104"/>
      <c r="H117" s="104"/>
      <c r="I117" s="48">
        <v>40</v>
      </c>
      <c r="J117" s="48">
        <f t="shared" si="61"/>
        <v>26.666666666666668</v>
      </c>
      <c r="K117" s="48">
        <f t="shared" si="62"/>
        <v>34</v>
      </c>
      <c r="L117" s="48">
        <f t="shared" si="63"/>
        <v>32.799999999999997</v>
      </c>
      <c r="M117" s="49">
        <f t="shared" si="64"/>
        <v>60</v>
      </c>
      <c r="N117" s="49">
        <f t="shared" si="65"/>
        <v>90</v>
      </c>
      <c r="O117" s="66">
        <f t="shared" si="66"/>
        <v>15</v>
      </c>
      <c r="P117" s="50">
        <f t="shared" si="67"/>
        <v>298.4666666666667</v>
      </c>
      <c r="Q117" s="37"/>
      <c r="R117" s="33">
        <f t="shared" si="68"/>
        <v>0</v>
      </c>
      <c r="S117" s="43">
        <f>SUM(R101:R117)</f>
        <v>0</v>
      </c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4.5" x14ac:dyDescent="0.35">
      <c r="A118" s="29"/>
      <c r="B118" s="30"/>
      <c r="C118" s="30"/>
      <c r="D118" s="30"/>
      <c r="E118" s="60"/>
      <c r="F118" s="60"/>
      <c r="G118" s="60"/>
      <c r="H118" s="60"/>
      <c r="I118" s="31"/>
      <c r="J118" s="31"/>
      <c r="K118" s="31"/>
      <c r="L118" s="31"/>
      <c r="M118" s="31"/>
      <c r="N118" s="31"/>
      <c r="O118" s="31"/>
      <c r="P118" s="31"/>
      <c r="Q118" s="39"/>
      <c r="R118" s="39"/>
      <c r="S118" s="4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21" x14ac:dyDescent="0.5">
      <c r="A119" s="114" t="s">
        <v>346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6"/>
      <c r="S119" s="43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26.5" x14ac:dyDescent="0.35">
      <c r="A120" s="16" t="s">
        <v>347</v>
      </c>
      <c r="B120" s="7" t="s">
        <v>348</v>
      </c>
      <c r="C120" s="27" t="s">
        <v>82</v>
      </c>
      <c r="D120" s="7">
        <v>30301</v>
      </c>
      <c r="E120" s="52" t="s">
        <v>349</v>
      </c>
      <c r="F120" s="52"/>
      <c r="G120" s="52"/>
      <c r="H120" s="52"/>
      <c r="I120" s="48">
        <v>200</v>
      </c>
      <c r="J120" s="48">
        <f>I120/3*2</f>
        <v>133.33333333333334</v>
      </c>
      <c r="K120" s="48">
        <f>I120*0.85</f>
        <v>170</v>
      </c>
      <c r="L120" s="48">
        <f>I120*0.82</f>
        <v>164</v>
      </c>
      <c r="M120" s="49">
        <f>O120*4</f>
        <v>300</v>
      </c>
      <c r="N120" s="49">
        <f>O120*6</f>
        <v>450</v>
      </c>
      <c r="O120" s="66">
        <f t="shared" ref="O120:O121" si="69">I120*0.375</f>
        <v>75</v>
      </c>
      <c r="P120" s="50">
        <f>SUM(I120:O120)</f>
        <v>1492.3333333333335</v>
      </c>
      <c r="Q120" s="37"/>
      <c r="R120" s="33">
        <f t="shared" ref="R120:R121" si="70">P120*Q120</f>
        <v>0</v>
      </c>
      <c r="S120" s="43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26.5" x14ac:dyDescent="0.35">
      <c r="A121" s="16" t="s">
        <v>350</v>
      </c>
      <c r="B121" s="7" t="s">
        <v>351</v>
      </c>
      <c r="C121" s="27" t="s">
        <v>82</v>
      </c>
      <c r="D121" s="7">
        <v>30100</v>
      </c>
      <c r="E121" s="52" t="s">
        <v>352</v>
      </c>
      <c r="F121" s="52"/>
      <c r="G121" s="52"/>
      <c r="H121" s="52"/>
      <c r="I121" s="48">
        <v>200</v>
      </c>
      <c r="J121" s="48">
        <f>I121/3*2</f>
        <v>133.33333333333334</v>
      </c>
      <c r="K121" s="48">
        <f>I121*0.85</f>
        <v>170</v>
      </c>
      <c r="L121" s="48">
        <f>I121*0.82</f>
        <v>164</v>
      </c>
      <c r="M121" s="49">
        <f>O121*4</f>
        <v>300</v>
      </c>
      <c r="N121" s="49">
        <f>O121*6</f>
        <v>450</v>
      </c>
      <c r="O121" s="66">
        <f t="shared" si="69"/>
        <v>75</v>
      </c>
      <c r="P121" s="50">
        <f>SUM(I121:O121)</f>
        <v>1492.3333333333335</v>
      </c>
      <c r="Q121" s="37"/>
      <c r="R121" s="33">
        <f t="shared" si="70"/>
        <v>0</v>
      </c>
      <c r="S121" s="43">
        <f>SUM(R120:R121)</f>
        <v>0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4.5" x14ac:dyDescent="0.35">
      <c r="A122" s="18"/>
      <c r="B122" s="3"/>
      <c r="C122" s="3"/>
      <c r="D122" s="3"/>
      <c r="E122" s="55"/>
      <c r="F122" s="55"/>
      <c r="G122" s="55"/>
      <c r="H122" s="55"/>
      <c r="I122" s="11"/>
      <c r="J122" s="11"/>
      <c r="K122" s="11"/>
      <c r="L122" s="11"/>
      <c r="M122" s="11"/>
      <c r="N122" s="11"/>
      <c r="O122" s="11"/>
      <c r="P122" s="11"/>
      <c r="Q122" s="34"/>
      <c r="R122" s="34"/>
      <c r="S122" s="4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21" x14ac:dyDescent="0.5">
      <c r="A123" s="114" t="s">
        <v>353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6"/>
      <c r="S123" s="43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4.5" x14ac:dyDescent="0.35">
      <c r="A124" s="16" t="s">
        <v>354</v>
      </c>
      <c r="B124" s="7" t="s">
        <v>355</v>
      </c>
      <c r="C124" s="27" t="s">
        <v>356</v>
      </c>
      <c r="D124" s="7">
        <v>51362</v>
      </c>
      <c r="E124" s="53" t="s">
        <v>357</v>
      </c>
      <c r="F124" s="52"/>
      <c r="G124" s="52"/>
      <c r="H124" s="52"/>
      <c r="I124" s="48">
        <v>5</v>
      </c>
      <c r="J124" s="48">
        <f t="shared" ref="J124:J146" si="71">I124/3*2</f>
        <v>3.3333333333333335</v>
      </c>
      <c r="K124" s="48">
        <f t="shared" ref="K124:K146" si="72">I124*0.85</f>
        <v>4.25</v>
      </c>
      <c r="L124" s="48">
        <f t="shared" ref="L124:L146" si="73">I124*0.82</f>
        <v>4.0999999999999996</v>
      </c>
      <c r="M124" s="49">
        <f t="shared" ref="M124:M146" si="74">O124*4</f>
        <v>7.5</v>
      </c>
      <c r="N124" s="49">
        <f t="shared" ref="N124:N146" si="75">O124*6</f>
        <v>11.25</v>
      </c>
      <c r="O124" s="66">
        <f t="shared" ref="O124:O146" si="76">I124*0.375</f>
        <v>1.875</v>
      </c>
      <c r="P124" s="50">
        <f t="shared" ref="P124:P146" si="77">SUM(I124:O124)</f>
        <v>37.308333333333337</v>
      </c>
      <c r="Q124" s="37"/>
      <c r="R124" s="33">
        <f t="shared" ref="R124:R146" si="78">P124*Q124</f>
        <v>0</v>
      </c>
      <c r="S124" s="43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4.5" x14ac:dyDescent="0.35">
      <c r="A125" s="16" t="s">
        <v>358</v>
      </c>
      <c r="B125" s="9" t="s">
        <v>359</v>
      </c>
      <c r="C125" s="27" t="s">
        <v>356</v>
      </c>
      <c r="D125" s="9">
        <v>33147</v>
      </c>
      <c r="E125" s="53" t="s">
        <v>360</v>
      </c>
      <c r="F125" s="52"/>
      <c r="G125" s="52"/>
      <c r="H125" s="52"/>
      <c r="I125" s="48">
        <v>10</v>
      </c>
      <c r="J125" s="48">
        <f t="shared" si="71"/>
        <v>6.666666666666667</v>
      </c>
      <c r="K125" s="48">
        <f t="shared" si="72"/>
        <v>8.5</v>
      </c>
      <c r="L125" s="48">
        <f t="shared" si="73"/>
        <v>8.1999999999999993</v>
      </c>
      <c r="M125" s="49">
        <f t="shared" si="74"/>
        <v>15</v>
      </c>
      <c r="N125" s="49">
        <f t="shared" si="75"/>
        <v>22.5</v>
      </c>
      <c r="O125" s="66">
        <f t="shared" si="76"/>
        <v>3.75</v>
      </c>
      <c r="P125" s="50">
        <f t="shared" si="77"/>
        <v>74.616666666666674</v>
      </c>
      <c r="Q125" s="37"/>
      <c r="R125" s="33">
        <f t="shared" si="78"/>
        <v>0</v>
      </c>
      <c r="S125" s="43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4.5" x14ac:dyDescent="0.35">
      <c r="A126" s="16" t="s">
        <v>361</v>
      </c>
      <c r="B126" s="9" t="s">
        <v>362</v>
      </c>
      <c r="C126" s="27" t="s">
        <v>363</v>
      </c>
      <c r="D126" s="9">
        <v>900223208</v>
      </c>
      <c r="E126" s="53" t="s">
        <v>364</v>
      </c>
      <c r="F126" s="52"/>
      <c r="G126" s="52"/>
      <c r="H126" s="52"/>
      <c r="I126" s="48">
        <v>5</v>
      </c>
      <c r="J126" s="48">
        <f t="shared" si="71"/>
        <v>3.3333333333333335</v>
      </c>
      <c r="K126" s="48">
        <f t="shared" si="72"/>
        <v>4.25</v>
      </c>
      <c r="L126" s="48">
        <f t="shared" si="73"/>
        <v>4.0999999999999996</v>
      </c>
      <c r="M126" s="49">
        <f t="shared" si="74"/>
        <v>7.5</v>
      </c>
      <c r="N126" s="49">
        <f t="shared" si="75"/>
        <v>11.25</v>
      </c>
      <c r="O126" s="66">
        <f t="shared" si="76"/>
        <v>1.875</v>
      </c>
      <c r="P126" s="50">
        <f t="shared" si="77"/>
        <v>37.308333333333337</v>
      </c>
      <c r="Q126" s="37"/>
      <c r="R126" s="33">
        <f t="shared" si="78"/>
        <v>0</v>
      </c>
      <c r="S126" s="4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4.5" x14ac:dyDescent="0.35">
      <c r="A127" s="16" t="s">
        <v>365</v>
      </c>
      <c r="B127" s="9" t="s">
        <v>366</v>
      </c>
      <c r="C127" s="27" t="s">
        <v>356</v>
      </c>
      <c r="D127" s="9">
        <v>27394</v>
      </c>
      <c r="E127" s="53" t="s">
        <v>367</v>
      </c>
      <c r="F127" s="52"/>
      <c r="G127" s="52"/>
      <c r="H127" s="52"/>
      <c r="I127" s="48">
        <v>10</v>
      </c>
      <c r="J127" s="48">
        <f t="shared" si="71"/>
        <v>6.666666666666667</v>
      </c>
      <c r="K127" s="48">
        <f t="shared" si="72"/>
        <v>8.5</v>
      </c>
      <c r="L127" s="48">
        <f t="shared" si="73"/>
        <v>8.1999999999999993</v>
      </c>
      <c r="M127" s="49">
        <f t="shared" si="74"/>
        <v>15</v>
      </c>
      <c r="N127" s="49">
        <f t="shared" si="75"/>
        <v>22.5</v>
      </c>
      <c r="O127" s="66">
        <f t="shared" si="76"/>
        <v>3.75</v>
      </c>
      <c r="P127" s="50">
        <f t="shared" si="77"/>
        <v>74.616666666666674</v>
      </c>
      <c r="Q127" s="37"/>
      <c r="R127" s="33">
        <f t="shared" si="78"/>
        <v>0</v>
      </c>
      <c r="S127" s="4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4.5" x14ac:dyDescent="0.35">
      <c r="A128" s="16" t="s">
        <v>368</v>
      </c>
      <c r="B128" s="9" t="s">
        <v>369</v>
      </c>
      <c r="C128" s="27" t="s">
        <v>356</v>
      </c>
      <c r="D128" s="9">
        <v>22480</v>
      </c>
      <c r="E128" s="53" t="s">
        <v>370</v>
      </c>
      <c r="F128" s="52"/>
      <c r="G128" s="52"/>
      <c r="H128" s="52"/>
      <c r="I128" s="48">
        <v>10</v>
      </c>
      <c r="J128" s="48">
        <f t="shared" si="71"/>
        <v>6.666666666666667</v>
      </c>
      <c r="K128" s="48">
        <f t="shared" si="72"/>
        <v>8.5</v>
      </c>
      <c r="L128" s="48">
        <f t="shared" si="73"/>
        <v>8.1999999999999993</v>
      </c>
      <c r="M128" s="49">
        <f t="shared" si="74"/>
        <v>15</v>
      </c>
      <c r="N128" s="49">
        <f t="shared" si="75"/>
        <v>22.5</v>
      </c>
      <c r="O128" s="66">
        <f t="shared" si="76"/>
        <v>3.75</v>
      </c>
      <c r="P128" s="50">
        <f t="shared" si="77"/>
        <v>74.616666666666674</v>
      </c>
      <c r="Q128" s="37"/>
      <c r="R128" s="33">
        <f t="shared" si="78"/>
        <v>0</v>
      </c>
      <c r="S128" s="43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4.5" x14ac:dyDescent="0.35">
      <c r="A129" s="16" t="s">
        <v>371</v>
      </c>
      <c r="B129" s="9" t="s">
        <v>372</v>
      </c>
      <c r="C129" s="27" t="s">
        <v>356</v>
      </c>
      <c r="D129" s="9">
        <v>51404</v>
      </c>
      <c r="E129" s="53" t="s">
        <v>373</v>
      </c>
      <c r="F129" s="52"/>
      <c r="G129" s="52"/>
      <c r="H129" s="52"/>
      <c r="I129" s="48">
        <v>10</v>
      </c>
      <c r="J129" s="48">
        <f t="shared" si="71"/>
        <v>6.666666666666667</v>
      </c>
      <c r="K129" s="48">
        <f t="shared" si="72"/>
        <v>8.5</v>
      </c>
      <c r="L129" s="48">
        <f t="shared" si="73"/>
        <v>8.1999999999999993</v>
      </c>
      <c r="M129" s="49">
        <f t="shared" si="74"/>
        <v>15</v>
      </c>
      <c r="N129" s="49">
        <f t="shared" si="75"/>
        <v>22.5</v>
      </c>
      <c r="O129" s="66">
        <f t="shared" si="76"/>
        <v>3.75</v>
      </c>
      <c r="P129" s="50">
        <f t="shared" si="77"/>
        <v>74.616666666666674</v>
      </c>
      <c r="Q129" s="37"/>
      <c r="R129" s="33">
        <f t="shared" si="78"/>
        <v>0</v>
      </c>
      <c r="S129" s="43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4.5" x14ac:dyDescent="0.35">
      <c r="A130" s="16" t="s">
        <v>374</v>
      </c>
      <c r="B130" s="9" t="s">
        <v>375</v>
      </c>
      <c r="C130" s="27" t="s">
        <v>356</v>
      </c>
      <c r="D130" s="9">
        <v>51369</v>
      </c>
      <c r="E130" s="53" t="s">
        <v>360</v>
      </c>
      <c r="F130" s="52"/>
      <c r="G130" s="52"/>
      <c r="H130" s="52"/>
      <c r="I130" s="48">
        <v>5</v>
      </c>
      <c r="J130" s="48">
        <f t="shared" si="71"/>
        <v>3.3333333333333335</v>
      </c>
      <c r="K130" s="48">
        <f t="shared" si="72"/>
        <v>4.25</v>
      </c>
      <c r="L130" s="48">
        <f t="shared" si="73"/>
        <v>4.0999999999999996</v>
      </c>
      <c r="M130" s="49">
        <f t="shared" si="74"/>
        <v>7.5</v>
      </c>
      <c r="N130" s="49">
        <f t="shared" si="75"/>
        <v>11.25</v>
      </c>
      <c r="O130" s="66">
        <f t="shared" si="76"/>
        <v>1.875</v>
      </c>
      <c r="P130" s="50">
        <f t="shared" si="77"/>
        <v>37.308333333333337</v>
      </c>
      <c r="Q130" s="37"/>
      <c r="R130" s="33">
        <f t="shared" si="78"/>
        <v>0</v>
      </c>
      <c r="S130" s="43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4.5" x14ac:dyDescent="0.35">
      <c r="A131" s="16" t="s">
        <v>376</v>
      </c>
      <c r="B131" s="9" t="s">
        <v>377</v>
      </c>
      <c r="C131" s="27" t="s">
        <v>356</v>
      </c>
      <c r="D131" s="9">
        <v>42857</v>
      </c>
      <c r="E131" s="53" t="s">
        <v>378</v>
      </c>
      <c r="F131" s="52"/>
      <c r="G131" s="52"/>
      <c r="H131" s="52"/>
      <c r="I131" s="48">
        <v>10</v>
      </c>
      <c r="J131" s="48">
        <f t="shared" si="71"/>
        <v>6.666666666666667</v>
      </c>
      <c r="K131" s="48">
        <f t="shared" si="72"/>
        <v>8.5</v>
      </c>
      <c r="L131" s="48">
        <f t="shared" si="73"/>
        <v>8.1999999999999993</v>
      </c>
      <c r="M131" s="49">
        <f t="shared" si="74"/>
        <v>15</v>
      </c>
      <c r="N131" s="49">
        <f t="shared" si="75"/>
        <v>22.5</v>
      </c>
      <c r="O131" s="66">
        <f t="shared" si="76"/>
        <v>3.75</v>
      </c>
      <c r="P131" s="50">
        <f t="shared" si="77"/>
        <v>74.616666666666674</v>
      </c>
      <c r="Q131" s="37"/>
      <c r="R131" s="33">
        <f t="shared" si="78"/>
        <v>0</v>
      </c>
      <c r="S131" s="43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4.5" x14ac:dyDescent="0.35">
      <c r="A132" s="16" t="s">
        <v>379</v>
      </c>
      <c r="B132" s="9" t="s">
        <v>380</v>
      </c>
      <c r="C132" s="25" t="s">
        <v>356</v>
      </c>
      <c r="D132" s="9">
        <v>22492</v>
      </c>
      <c r="E132" s="53" t="s">
        <v>381</v>
      </c>
      <c r="F132" s="52"/>
      <c r="G132" s="52"/>
      <c r="H132" s="52"/>
      <c r="I132" s="48">
        <v>5</v>
      </c>
      <c r="J132" s="48">
        <f t="shared" si="71"/>
        <v>3.3333333333333335</v>
      </c>
      <c r="K132" s="48">
        <f t="shared" si="72"/>
        <v>4.25</v>
      </c>
      <c r="L132" s="48">
        <f t="shared" si="73"/>
        <v>4.0999999999999996</v>
      </c>
      <c r="M132" s="49">
        <f t="shared" si="74"/>
        <v>7.5</v>
      </c>
      <c r="N132" s="49">
        <f t="shared" si="75"/>
        <v>11.25</v>
      </c>
      <c r="O132" s="66">
        <f t="shared" si="76"/>
        <v>1.875</v>
      </c>
      <c r="P132" s="50">
        <f t="shared" si="77"/>
        <v>37.308333333333337</v>
      </c>
      <c r="Q132" s="37"/>
      <c r="R132" s="33">
        <f t="shared" si="78"/>
        <v>0</v>
      </c>
      <c r="S132" s="43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4.5" x14ac:dyDescent="0.35">
      <c r="A133" s="16" t="s">
        <v>382</v>
      </c>
      <c r="B133" s="9" t="s">
        <v>383</v>
      </c>
      <c r="C133" s="27" t="s">
        <v>356</v>
      </c>
      <c r="D133" s="9">
        <v>12699</v>
      </c>
      <c r="E133" s="53" t="s">
        <v>384</v>
      </c>
      <c r="F133" s="52"/>
      <c r="G133" s="52"/>
      <c r="H133" s="52"/>
      <c r="I133" s="48">
        <v>5</v>
      </c>
      <c r="J133" s="48">
        <f t="shared" si="71"/>
        <v>3.3333333333333335</v>
      </c>
      <c r="K133" s="48">
        <f t="shared" si="72"/>
        <v>4.25</v>
      </c>
      <c r="L133" s="48">
        <f t="shared" si="73"/>
        <v>4.0999999999999996</v>
      </c>
      <c r="M133" s="49">
        <f t="shared" si="74"/>
        <v>7.5</v>
      </c>
      <c r="N133" s="49">
        <f t="shared" si="75"/>
        <v>11.25</v>
      </c>
      <c r="O133" s="66">
        <f t="shared" si="76"/>
        <v>1.875</v>
      </c>
      <c r="P133" s="50">
        <f t="shared" si="77"/>
        <v>37.308333333333337</v>
      </c>
      <c r="Q133" s="37"/>
      <c r="R133" s="33">
        <f t="shared" si="78"/>
        <v>0</v>
      </c>
      <c r="S133" s="43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4.5" x14ac:dyDescent="0.35">
      <c r="A134" s="16" t="s">
        <v>385</v>
      </c>
      <c r="B134" s="9" t="s">
        <v>386</v>
      </c>
      <c r="C134" s="27" t="s">
        <v>356</v>
      </c>
      <c r="D134" s="9">
        <v>51373</v>
      </c>
      <c r="E134" s="53" t="s">
        <v>387</v>
      </c>
      <c r="F134" s="52"/>
      <c r="G134" s="52"/>
      <c r="H134" s="52"/>
      <c r="I134" s="48">
        <v>5</v>
      </c>
      <c r="J134" s="48">
        <f t="shared" si="71"/>
        <v>3.3333333333333335</v>
      </c>
      <c r="K134" s="48">
        <f t="shared" si="72"/>
        <v>4.25</v>
      </c>
      <c r="L134" s="48">
        <f t="shared" si="73"/>
        <v>4.0999999999999996</v>
      </c>
      <c r="M134" s="49">
        <f t="shared" si="74"/>
        <v>7.5</v>
      </c>
      <c r="N134" s="49">
        <f t="shared" si="75"/>
        <v>11.25</v>
      </c>
      <c r="O134" s="66">
        <f t="shared" si="76"/>
        <v>1.875</v>
      </c>
      <c r="P134" s="50">
        <f t="shared" si="77"/>
        <v>37.308333333333337</v>
      </c>
      <c r="Q134" s="37"/>
      <c r="R134" s="33">
        <f t="shared" si="78"/>
        <v>0</v>
      </c>
      <c r="S134" s="43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4.5" x14ac:dyDescent="0.35">
      <c r="A135" s="16" t="s">
        <v>388</v>
      </c>
      <c r="B135" s="9" t="s">
        <v>389</v>
      </c>
      <c r="C135" s="27" t="s">
        <v>356</v>
      </c>
      <c r="D135" s="9">
        <v>51398</v>
      </c>
      <c r="E135" s="53" t="s">
        <v>390</v>
      </c>
      <c r="F135" s="52"/>
      <c r="G135" s="52"/>
      <c r="H135" s="52"/>
      <c r="I135" s="48">
        <v>5</v>
      </c>
      <c r="J135" s="48">
        <f t="shared" si="71"/>
        <v>3.3333333333333335</v>
      </c>
      <c r="K135" s="48">
        <f t="shared" si="72"/>
        <v>4.25</v>
      </c>
      <c r="L135" s="48">
        <f t="shared" si="73"/>
        <v>4.0999999999999996</v>
      </c>
      <c r="M135" s="49">
        <f t="shared" si="74"/>
        <v>7.5</v>
      </c>
      <c r="N135" s="49">
        <f t="shared" si="75"/>
        <v>11.25</v>
      </c>
      <c r="O135" s="66">
        <f t="shared" si="76"/>
        <v>1.875</v>
      </c>
      <c r="P135" s="50">
        <f t="shared" si="77"/>
        <v>37.308333333333337</v>
      </c>
      <c r="Q135" s="37"/>
      <c r="R135" s="33">
        <f t="shared" si="78"/>
        <v>0</v>
      </c>
      <c r="S135" s="43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4.5" x14ac:dyDescent="0.35">
      <c r="A136" s="16" t="s">
        <v>391</v>
      </c>
      <c r="B136" s="9" t="s">
        <v>392</v>
      </c>
      <c r="C136" s="27" t="s">
        <v>356</v>
      </c>
      <c r="D136" s="9">
        <v>22500</v>
      </c>
      <c r="E136" s="53" t="s">
        <v>360</v>
      </c>
      <c r="F136" s="52"/>
      <c r="G136" s="52"/>
      <c r="H136" s="52"/>
      <c r="I136" s="48">
        <v>10</v>
      </c>
      <c r="J136" s="48">
        <f t="shared" si="71"/>
        <v>6.666666666666667</v>
      </c>
      <c r="K136" s="48">
        <f t="shared" si="72"/>
        <v>8.5</v>
      </c>
      <c r="L136" s="48">
        <f t="shared" si="73"/>
        <v>8.1999999999999993</v>
      </c>
      <c r="M136" s="49">
        <f t="shared" si="74"/>
        <v>15</v>
      </c>
      <c r="N136" s="49">
        <f t="shared" si="75"/>
        <v>22.5</v>
      </c>
      <c r="O136" s="66">
        <f t="shared" si="76"/>
        <v>3.75</v>
      </c>
      <c r="P136" s="50">
        <f t="shared" si="77"/>
        <v>74.616666666666674</v>
      </c>
      <c r="Q136" s="37"/>
      <c r="R136" s="33">
        <f t="shared" si="78"/>
        <v>0</v>
      </c>
      <c r="S136" s="43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4.5" x14ac:dyDescent="0.35">
      <c r="A137" s="16" t="s">
        <v>393</v>
      </c>
      <c r="B137" s="9" t="s">
        <v>394</v>
      </c>
      <c r="C137" s="27" t="s">
        <v>356</v>
      </c>
      <c r="D137" s="9">
        <v>22503</v>
      </c>
      <c r="E137" s="53" t="s">
        <v>395</v>
      </c>
      <c r="F137" s="52"/>
      <c r="G137" s="52"/>
      <c r="H137" s="52"/>
      <c r="I137" s="48">
        <v>10</v>
      </c>
      <c r="J137" s="48">
        <f t="shared" si="71"/>
        <v>6.666666666666667</v>
      </c>
      <c r="K137" s="48">
        <f t="shared" si="72"/>
        <v>8.5</v>
      </c>
      <c r="L137" s="48">
        <f t="shared" si="73"/>
        <v>8.1999999999999993</v>
      </c>
      <c r="M137" s="49">
        <f t="shared" si="74"/>
        <v>15</v>
      </c>
      <c r="N137" s="49">
        <f t="shared" si="75"/>
        <v>22.5</v>
      </c>
      <c r="O137" s="66">
        <f t="shared" si="76"/>
        <v>3.75</v>
      </c>
      <c r="P137" s="50">
        <f t="shared" si="77"/>
        <v>74.616666666666674</v>
      </c>
      <c r="Q137" s="37"/>
      <c r="R137" s="33">
        <f t="shared" si="78"/>
        <v>0</v>
      </c>
      <c r="S137" s="43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4.5" x14ac:dyDescent="0.35">
      <c r="A138" s="16" t="s">
        <v>396</v>
      </c>
      <c r="B138" s="9" t="s">
        <v>397</v>
      </c>
      <c r="C138" s="27" t="s">
        <v>356</v>
      </c>
      <c r="D138" s="9">
        <v>22508</v>
      </c>
      <c r="E138" s="53" t="s">
        <v>360</v>
      </c>
      <c r="F138" s="52"/>
      <c r="G138" s="52"/>
      <c r="H138" s="52"/>
      <c r="I138" s="48">
        <v>5</v>
      </c>
      <c r="J138" s="48">
        <f t="shared" si="71"/>
        <v>3.3333333333333335</v>
      </c>
      <c r="K138" s="48">
        <f t="shared" si="72"/>
        <v>4.25</v>
      </c>
      <c r="L138" s="48">
        <f t="shared" si="73"/>
        <v>4.0999999999999996</v>
      </c>
      <c r="M138" s="49">
        <f t="shared" si="74"/>
        <v>7.5</v>
      </c>
      <c r="N138" s="49">
        <f t="shared" si="75"/>
        <v>11.25</v>
      </c>
      <c r="O138" s="66">
        <f t="shared" si="76"/>
        <v>1.875</v>
      </c>
      <c r="P138" s="50">
        <f t="shared" si="77"/>
        <v>37.308333333333337</v>
      </c>
      <c r="Q138" s="37"/>
      <c r="R138" s="33">
        <f t="shared" si="78"/>
        <v>0</v>
      </c>
      <c r="S138" s="43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4.5" x14ac:dyDescent="0.35">
      <c r="A139" s="16" t="s">
        <v>398</v>
      </c>
      <c r="B139" s="9" t="s">
        <v>399</v>
      </c>
      <c r="C139" s="27" t="s">
        <v>356</v>
      </c>
      <c r="D139" s="9">
        <v>43019</v>
      </c>
      <c r="E139" s="53" t="s">
        <v>400</v>
      </c>
      <c r="F139" s="52"/>
      <c r="G139" s="52"/>
      <c r="H139" s="52"/>
      <c r="I139" s="48">
        <v>5</v>
      </c>
      <c r="J139" s="48">
        <f t="shared" si="71"/>
        <v>3.3333333333333335</v>
      </c>
      <c r="K139" s="48">
        <f t="shared" si="72"/>
        <v>4.25</v>
      </c>
      <c r="L139" s="48">
        <f t="shared" si="73"/>
        <v>4.0999999999999996</v>
      </c>
      <c r="M139" s="49">
        <f t="shared" si="74"/>
        <v>7.5</v>
      </c>
      <c r="N139" s="49">
        <f t="shared" si="75"/>
        <v>11.25</v>
      </c>
      <c r="O139" s="66">
        <f t="shared" si="76"/>
        <v>1.875</v>
      </c>
      <c r="P139" s="50">
        <f t="shared" si="77"/>
        <v>37.308333333333337</v>
      </c>
      <c r="Q139" s="37"/>
      <c r="R139" s="33">
        <f t="shared" si="78"/>
        <v>0</v>
      </c>
    </row>
    <row r="140" spans="1:34" ht="26.5" x14ac:dyDescent="0.35">
      <c r="A140" s="16" t="s">
        <v>401</v>
      </c>
      <c r="B140" s="9" t="s">
        <v>402</v>
      </c>
      <c r="C140" s="27" t="s">
        <v>82</v>
      </c>
      <c r="D140" s="9">
        <v>110027463</v>
      </c>
      <c r="E140" s="53" t="s">
        <v>403</v>
      </c>
      <c r="F140" s="52"/>
      <c r="G140" s="52"/>
      <c r="H140" s="52"/>
      <c r="I140" s="48">
        <v>5</v>
      </c>
      <c r="J140" s="48">
        <f t="shared" si="71"/>
        <v>3.3333333333333335</v>
      </c>
      <c r="K140" s="48">
        <f t="shared" si="72"/>
        <v>4.25</v>
      </c>
      <c r="L140" s="48">
        <f t="shared" si="73"/>
        <v>4.0999999999999996</v>
      </c>
      <c r="M140" s="49">
        <f t="shared" si="74"/>
        <v>7.5</v>
      </c>
      <c r="N140" s="49">
        <f t="shared" si="75"/>
        <v>11.25</v>
      </c>
      <c r="O140" s="66">
        <f t="shared" si="76"/>
        <v>1.875</v>
      </c>
      <c r="P140" s="50">
        <f t="shared" si="77"/>
        <v>37.308333333333337</v>
      </c>
      <c r="Q140" s="37"/>
      <c r="R140" s="33">
        <f t="shared" si="78"/>
        <v>0</v>
      </c>
    </row>
    <row r="141" spans="1:34" ht="14.5" x14ac:dyDescent="0.35">
      <c r="A141" s="16" t="s">
        <v>404</v>
      </c>
      <c r="B141" s="9" t="s">
        <v>405</v>
      </c>
      <c r="C141" s="27" t="s">
        <v>356</v>
      </c>
      <c r="D141" s="9">
        <v>51401</v>
      </c>
      <c r="E141" s="53" t="s">
        <v>406</v>
      </c>
      <c r="F141" s="52"/>
      <c r="G141" s="52"/>
      <c r="H141" s="52"/>
      <c r="I141" s="48">
        <v>10</v>
      </c>
      <c r="J141" s="48">
        <f t="shared" si="71"/>
        <v>6.666666666666667</v>
      </c>
      <c r="K141" s="48">
        <f t="shared" si="72"/>
        <v>8.5</v>
      </c>
      <c r="L141" s="48">
        <f t="shared" si="73"/>
        <v>8.1999999999999993</v>
      </c>
      <c r="M141" s="49">
        <f t="shared" si="74"/>
        <v>15</v>
      </c>
      <c r="N141" s="49">
        <f t="shared" si="75"/>
        <v>22.5</v>
      </c>
      <c r="O141" s="66">
        <f t="shared" si="76"/>
        <v>3.75</v>
      </c>
      <c r="P141" s="50">
        <f t="shared" si="77"/>
        <v>74.616666666666674</v>
      </c>
      <c r="Q141" s="37"/>
      <c r="R141" s="33">
        <f t="shared" si="78"/>
        <v>0</v>
      </c>
    </row>
    <row r="142" spans="1:34" ht="14.5" x14ac:dyDescent="0.35">
      <c r="A142" s="16" t="s">
        <v>407</v>
      </c>
      <c r="B142" s="9" t="s">
        <v>408</v>
      </c>
      <c r="C142" s="27" t="s">
        <v>356</v>
      </c>
      <c r="D142" s="9">
        <v>51380</v>
      </c>
      <c r="E142" s="53" t="s">
        <v>384</v>
      </c>
      <c r="F142" s="52"/>
      <c r="G142" s="52"/>
      <c r="H142" s="52"/>
      <c r="I142" s="48">
        <v>5</v>
      </c>
      <c r="J142" s="48">
        <f t="shared" si="71"/>
        <v>3.3333333333333335</v>
      </c>
      <c r="K142" s="48">
        <f t="shared" si="72"/>
        <v>4.25</v>
      </c>
      <c r="L142" s="48">
        <f t="shared" si="73"/>
        <v>4.0999999999999996</v>
      </c>
      <c r="M142" s="49">
        <f t="shared" si="74"/>
        <v>7.5</v>
      </c>
      <c r="N142" s="49">
        <f t="shared" si="75"/>
        <v>11.25</v>
      </c>
      <c r="O142" s="66">
        <f t="shared" si="76"/>
        <v>1.875</v>
      </c>
      <c r="P142" s="50">
        <f t="shared" si="77"/>
        <v>37.308333333333337</v>
      </c>
      <c r="Q142" s="37"/>
      <c r="R142" s="33">
        <f t="shared" si="78"/>
        <v>0</v>
      </c>
    </row>
    <row r="143" spans="1:34" ht="14.5" x14ac:dyDescent="0.35">
      <c r="A143" s="16" t="s">
        <v>409</v>
      </c>
      <c r="B143" s="9" t="s">
        <v>410</v>
      </c>
      <c r="C143" s="27" t="s">
        <v>356</v>
      </c>
      <c r="D143" s="9">
        <v>51381</v>
      </c>
      <c r="E143" s="53" t="s">
        <v>378</v>
      </c>
      <c r="F143" s="52"/>
      <c r="G143" s="52"/>
      <c r="H143" s="52"/>
      <c r="I143" s="48">
        <v>5</v>
      </c>
      <c r="J143" s="48">
        <f t="shared" si="71"/>
        <v>3.3333333333333335</v>
      </c>
      <c r="K143" s="48">
        <f t="shared" si="72"/>
        <v>4.25</v>
      </c>
      <c r="L143" s="48">
        <f t="shared" si="73"/>
        <v>4.0999999999999996</v>
      </c>
      <c r="M143" s="49">
        <f t="shared" si="74"/>
        <v>7.5</v>
      </c>
      <c r="N143" s="49">
        <f t="shared" si="75"/>
        <v>11.25</v>
      </c>
      <c r="O143" s="66">
        <f t="shared" si="76"/>
        <v>1.875</v>
      </c>
      <c r="P143" s="50">
        <f t="shared" si="77"/>
        <v>37.308333333333337</v>
      </c>
      <c r="Q143" s="37"/>
      <c r="R143" s="33">
        <f t="shared" si="78"/>
        <v>0</v>
      </c>
    </row>
    <row r="144" spans="1:34" ht="14.5" x14ac:dyDescent="0.35">
      <c r="A144" s="16" t="s">
        <v>411</v>
      </c>
      <c r="B144" s="9" t="s">
        <v>412</v>
      </c>
      <c r="C144" s="27" t="s">
        <v>356</v>
      </c>
      <c r="D144" s="9">
        <v>51393</v>
      </c>
      <c r="E144" s="53" t="s">
        <v>413</v>
      </c>
      <c r="F144" s="52"/>
      <c r="G144" s="52"/>
      <c r="H144" s="52"/>
      <c r="I144" s="48">
        <v>3</v>
      </c>
      <c r="J144" s="48">
        <f t="shared" si="71"/>
        <v>2</v>
      </c>
      <c r="K144" s="48">
        <f t="shared" si="72"/>
        <v>2.5499999999999998</v>
      </c>
      <c r="L144" s="48">
        <f t="shared" si="73"/>
        <v>2.46</v>
      </c>
      <c r="M144" s="49">
        <f t="shared" si="74"/>
        <v>4.5</v>
      </c>
      <c r="N144" s="49">
        <f t="shared" si="75"/>
        <v>6.75</v>
      </c>
      <c r="O144" s="66">
        <f t="shared" si="76"/>
        <v>1.125</v>
      </c>
      <c r="P144" s="50">
        <f t="shared" si="77"/>
        <v>22.384999999999998</v>
      </c>
      <c r="Q144" s="37"/>
      <c r="R144" s="33">
        <f t="shared" si="78"/>
        <v>0</v>
      </c>
    </row>
    <row r="145" spans="1:34" ht="14.5" x14ac:dyDescent="0.35">
      <c r="A145" s="16" t="s">
        <v>414</v>
      </c>
      <c r="B145" s="9" t="s">
        <v>415</v>
      </c>
      <c r="C145" s="27" t="s">
        <v>356</v>
      </c>
      <c r="D145" s="9">
        <v>51360</v>
      </c>
      <c r="E145" s="53" t="s">
        <v>416</v>
      </c>
      <c r="F145" s="52"/>
      <c r="G145" s="52"/>
      <c r="H145" s="52"/>
      <c r="I145" s="48">
        <v>3</v>
      </c>
      <c r="J145" s="48">
        <f t="shared" si="71"/>
        <v>2</v>
      </c>
      <c r="K145" s="48">
        <f t="shared" si="72"/>
        <v>2.5499999999999998</v>
      </c>
      <c r="L145" s="48">
        <f t="shared" si="73"/>
        <v>2.46</v>
      </c>
      <c r="M145" s="49">
        <f t="shared" si="74"/>
        <v>4.5</v>
      </c>
      <c r="N145" s="49">
        <f t="shared" si="75"/>
        <v>6.75</v>
      </c>
      <c r="O145" s="66">
        <f t="shared" si="76"/>
        <v>1.125</v>
      </c>
      <c r="P145" s="50">
        <f t="shared" si="77"/>
        <v>22.384999999999998</v>
      </c>
      <c r="Q145" s="37"/>
      <c r="R145" s="33">
        <f t="shared" si="78"/>
        <v>0</v>
      </c>
    </row>
    <row r="146" spans="1:34" ht="14.5" x14ac:dyDescent="0.35">
      <c r="A146" s="16" t="s">
        <v>417</v>
      </c>
      <c r="B146" s="9" t="s">
        <v>418</v>
      </c>
      <c r="C146" s="27" t="s">
        <v>356</v>
      </c>
      <c r="D146" s="9">
        <v>860430</v>
      </c>
      <c r="E146" s="53" t="s">
        <v>384</v>
      </c>
      <c r="F146" s="52"/>
      <c r="G146" s="52"/>
      <c r="H146" s="52"/>
      <c r="I146" s="48">
        <v>5</v>
      </c>
      <c r="J146" s="48">
        <f t="shared" si="71"/>
        <v>3.3333333333333335</v>
      </c>
      <c r="K146" s="48">
        <f t="shared" si="72"/>
        <v>4.25</v>
      </c>
      <c r="L146" s="48">
        <f t="shared" si="73"/>
        <v>4.0999999999999996</v>
      </c>
      <c r="M146" s="49">
        <f t="shared" si="74"/>
        <v>7.5</v>
      </c>
      <c r="N146" s="49">
        <f t="shared" si="75"/>
        <v>11.25</v>
      </c>
      <c r="O146" s="66">
        <f t="shared" si="76"/>
        <v>1.875</v>
      </c>
      <c r="P146" s="50">
        <f t="shared" si="77"/>
        <v>37.308333333333337</v>
      </c>
      <c r="Q146" s="37"/>
      <c r="R146" s="33">
        <f t="shared" si="78"/>
        <v>0</v>
      </c>
      <c r="S146" s="46">
        <f>SUM(R124:R146)</f>
        <v>0</v>
      </c>
    </row>
    <row r="147" spans="1:34" ht="14.5" x14ac:dyDescent="0.35">
      <c r="A147" s="18"/>
      <c r="B147" s="3"/>
      <c r="C147" s="3"/>
      <c r="D147" s="3"/>
      <c r="E147" s="55"/>
      <c r="F147" s="55"/>
      <c r="G147" s="55"/>
      <c r="H147" s="55"/>
      <c r="I147" s="11"/>
      <c r="J147" s="11"/>
      <c r="K147" s="11"/>
      <c r="L147" s="11"/>
      <c r="M147" s="11"/>
      <c r="N147" s="11"/>
      <c r="O147" s="11"/>
      <c r="P147" s="11"/>
      <c r="Q147" s="34"/>
      <c r="R147" s="34"/>
      <c r="S147" s="4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21" x14ac:dyDescent="0.5">
      <c r="A148" s="114" t="s">
        <v>419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6"/>
      <c r="S148" s="43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26.5" x14ac:dyDescent="0.35">
      <c r="A149" s="16" t="s">
        <v>420</v>
      </c>
      <c r="B149" s="9" t="s">
        <v>421</v>
      </c>
      <c r="C149" s="25" t="s">
        <v>82</v>
      </c>
      <c r="D149" s="9">
        <v>93.403000000000006</v>
      </c>
      <c r="E149" s="53" t="s">
        <v>422</v>
      </c>
      <c r="F149" s="52"/>
      <c r="G149" s="52"/>
      <c r="H149" s="52"/>
      <c r="I149" s="48">
        <v>3</v>
      </c>
      <c r="J149" s="48">
        <f t="shared" ref="J149:J158" si="79">I149/3*2</f>
        <v>2</v>
      </c>
      <c r="K149" s="48">
        <f t="shared" ref="K149:K158" si="80">I149*0.85</f>
        <v>2.5499999999999998</v>
      </c>
      <c r="L149" s="48">
        <f t="shared" ref="L149:L158" si="81">I149*0.82</f>
        <v>2.46</v>
      </c>
      <c r="M149" s="49">
        <f t="shared" ref="M149:M158" si="82">O149*4</f>
        <v>4.5</v>
      </c>
      <c r="N149" s="49">
        <f t="shared" ref="N149:N158" si="83">O149*6</f>
        <v>6.75</v>
      </c>
      <c r="O149" s="66">
        <f t="shared" ref="O149:O158" si="84">I149*0.375</f>
        <v>1.125</v>
      </c>
      <c r="P149" s="50">
        <f t="shared" ref="P149:P158" si="85">SUM(I149:O149)</f>
        <v>22.384999999999998</v>
      </c>
      <c r="Q149" s="37"/>
      <c r="R149" s="33">
        <f t="shared" ref="R149:R158" si="86">P149*Q149</f>
        <v>0</v>
      </c>
    </row>
    <row r="150" spans="1:34" ht="14.5" x14ac:dyDescent="0.35">
      <c r="A150" s="16" t="s">
        <v>423</v>
      </c>
      <c r="B150" s="9" t="s">
        <v>424</v>
      </c>
      <c r="C150" s="25" t="s">
        <v>425</v>
      </c>
      <c r="D150" s="25">
        <v>5125976</v>
      </c>
      <c r="E150" s="53" t="s">
        <v>426</v>
      </c>
      <c r="F150" s="52"/>
      <c r="G150" s="52"/>
      <c r="H150" s="52"/>
      <c r="I150" s="48">
        <v>1</v>
      </c>
      <c r="J150" s="48">
        <v>1</v>
      </c>
      <c r="K150" s="48">
        <v>1</v>
      </c>
      <c r="L150" s="48">
        <v>1</v>
      </c>
      <c r="M150" s="49">
        <v>1</v>
      </c>
      <c r="N150" s="49">
        <v>1</v>
      </c>
      <c r="O150" s="66">
        <v>1</v>
      </c>
      <c r="P150" s="50">
        <f t="shared" si="85"/>
        <v>7</v>
      </c>
      <c r="Q150" s="37"/>
      <c r="R150" s="33">
        <f t="shared" si="86"/>
        <v>0</v>
      </c>
    </row>
    <row r="151" spans="1:34" ht="26.5" x14ac:dyDescent="0.35">
      <c r="A151" s="16" t="s">
        <v>427</v>
      </c>
      <c r="B151" s="9" t="s">
        <v>428</v>
      </c>
      <c r="C151" s="27" t="s">
        <v>82</v>
      </c>
      <c r="D151" s="25" t="s">
        <v>429</v>
      </c>
      <c r="E151" s="53" t="s">
        <v>430</v>
      </c>
      <c r="F151" s="52"/>
      <c r="G151" s="52"/>
      <c r="H151" s="52"/>
      <c r="I151" s="48">
        <v>2</v>
      </c>
      <c r="J151" s="48">
        <f t="shared" si="79"/>
        <v>1.3333333333333333</v>
      </c>
      <c r="K151" s="48">
        <f t="shared" si="80"/>
        <v>1.7</v>
      </c>
      <c r="L151" s="48">
        <f t="shared" si="81"/>
        <v>1.64</v>
      </c>
      <c r="M151" s="49">
        <f t="shared" si="82"/>
        <v>3</v>
      </c>
      <c r="N151" s="49">
        <f t="shared" si="83"/>
        <v>4.5</v>
      </c>
      <c r="O151" s="66">
        <f t="shared" si="84"/>
        <v>0.75</v>
      </c>
      <c r="P151" s="50">
        <f t="shared" si="85"/>
        <v>14.923333333333332</v>
      </c>
      <c r="Q151" s="37"/>
      <c r="R151" s="33">
        <f t="shared" si="86"/>
        <v>0</v>
      </c>
    </row>
    <row r="152" spans="1:34" ht="26.5" x14ac:dyDescent="0.35">
      <c r="A152" s="16" t="s">
        <v>431</v>
      </c>
      <c r="B152" s="9" t="s">
        <v>432</v>
      </c>
      <c r="C152" s="27" t="s">
        <v>82</v>
      </c>
      <c r="D152" s="9">
        <v>9390131122</v>
      </c>
      <c r="E152" s="53" t="s">
        <v>433</v>
      </c>
      <c r="F152" s="52"/>
      <c r="G152" s="52"/>
      <c r="H152" s="52"/>
      <c r="I152" s="48">
        <v>5</v>
      </c>
      <c r="J152" s="48">
        <f t="shared" si="79"/>
        <v>3.3333333333333335</v>
      </c>
      <c r="K152" s="48">
        <f t="shared" si="80"/>
        <v>4.25</v>
      </c>
      <c r="L152" s="48">
        <f t="shared" si="81"/>
        <v>4.0999999999999996</v>
      </c>
      <c r="M152" s="49">
        <f t="shared" si="82"/>
        <v>7.5</v>
      </c>
      <c r="N152" s="49">
        <f t="shared" si="83"/>
        <v>11.25</v>
      </c>
      <c r="O152" s="66">
        <f t="shared" si="84"/>
        <v>1.875</v>
      </c>
      <c r="P152" s="50">
        <f t="shared" si="85"/>
        <v>37.308333333333337</v>
      </c>
      <c r="Q152" s="37"/>
      <c r="R152" s="33">
        <f t="shared" si="86"/>
        <v>0</v>
      </c>
    </row>
    <row r="153" spans="1:34" ht="26.5" x14ac:dyDescent="0.35">
      <c r="A153" s="16" t="s">
        <v>434</v>
      </c>
      <c r="B153" s="9" t="s">
        <v>435</v>
      </c>
      <c r="C153" s="25" t="s">
        <v>82</v>
      </c>
      <c r="D153" s="9">
        <v>113021</v>
      </c>
      <c r="E153" s="53" t="s">
        <v>436</v>
      </c>
      <c r="F153" s="52"/>
      <c r="G153" s="52"/>
      <c r="H153" s="52"/>
      <c r="I153" s="48">
        <v>10</v>
      </c>
      <c r="J153" s="48">
        <f t="shared" si="79"/>
        <v>6.666666666666667</v>
      </c>
      <c r="K153" s="48">
        <f t="shared" si="80"/>
        <v>8.5</v>
      </c>
      <c r="L153" s="48">
        <f t="shared" si="81"/>
        <v>8.1999999999999993</v>
      </c>
      <c r="M153" s="49">
        <f t="shared" si="82"/>
        <v>15</v>
      </c>
      <c r="N153" s="49">
        <f t="shared" si="83"/>
        <v>22.5</v>
      </c>
      <c r="O153" s="66">
        <f t="shared" si="84"/>
        <v>3.75</v>
      </c>
      <c r="P153" s="50">
        <f t="shared" si="85"/>
        <v>74.616666666666674</v>
      </c>
      <c r="Q153" s="37"/>
      <c r="R153" s="33">
        <f t="shared" si="86"/>
        <v>0</v>
      </c>
    </row>
    <row r="154" spans="1:34" ht="26.5" x14ac:dyDescent="0.35">
      <c r="A154" s="16" t="s">
        <v>437</v>
      </c>
      <c r="B154" s="9" t="s">
        <v>438</v>
      </c>
      <c r="C154" s="25" t="s">
        <v>82</v>
      </c>
      <c r="D154" s="9">
        <v>1000004062</v>
      </c>
      <c r="E154" s="53" t="s">
        <v>439</v>
      </c>
      <c r="F154" s="52"/>
      <c r="G154" s="52"/>
      <c r="H154" s="52"/>
      <c r="I154" s="48">
        <v>10</v>
      </c>
      <c r="J154" s="48">
        <f t="shared" si="79"/>
        <v>6.666666666666667</v>
      </c>
      <c r="K154" s="48">
        <f t="shared" si="80"/>
        <v>8.5</v>
      </c>
      <c r="L154" s="48">
        <f t="shared" si="81"/>
        <v>8.1999999999999993</v>
      </c>
      <c r="M154" s="49">
        <f t="shared" si="82"/>
        <v>15</v>
      </c>
      <c r="N154" s="49">
        <f t="shared" si="83"/>
        <v>22.5</v>
      </c>
      <c r="O154" s="66">
        <f t="shared" si="84"/>
        <v>3.75</v>
      </c>
      <c r="P154" s="50">
        <f t="shared" si="85"/>
        <v>74.616666666666674</v>
      </c>
      <c r="Q154" s="37"/>
      <c r="R154" s="33">
        <f t="shared" si="86"/>
        <v>0</v>
      </c>
    </row>
    <row r="155" spans="1:34" ht="14.5" x14ac:dyDescent="0.35">
      <c r="A155" s="16" t="s">
        <v>440</v>
      </c>
      <c r="B155" s="9" t="s">
        <v>441</v>
      </c>
      <c r="C155" s="25" t="s">
        <v>442</v>
      </c>
      <c r="D155" s="9">
        <v>2001561</v>
      </c>
      <c r="E155" s="53" t="s">
        <v>443</v>
      </c>
      <c r="F155" s="52"/>
      <c r="G155" s="52"/>
      <c r="H155" s="52"/>
      <c r="I155" s="48">
        <v>4</v>
      </c>
      <c r="J155" s="48">
        <f t="shared" si="79"/>
        <v>2.6666666666666665</v>
      </c>
      <c r="K155" s="48">
        <f t="shared" si="80"/>
        <v>3.4</v>
      </c>
      <c r="L155" s="48">
        <f t="shared" si="81"/>
        <v>3.28</v>
      </c>
      <c r="M155" s="49">
        <f t="shared" si="82"/>
        <v>6</v>
      </c>
      <c r="N155" s="49">
        <f t="shared" si="83"/>
        <v>9</v>
      </c>
      <c r="O155" s="66">
        <f t="shared" si="84"/>
        <v>1.5</v>
      </c>
      <c r="P155" s="50">
        <f t="shared" si="85"/>
        <v>29.846666666666664</v>
      </c>
      <c r="Q155" s="37"/>
      <c r="R155" s="33">
        <f t="shared" si="86"/>
        <v>0</v>
      </c>
    </row>
    <row r="156" spans="1:34" ht="14.5" x14ac:dyDescent="0.35">
      <c r="A156" s="16" t="s">
        <v>444</v>
      </c>
      <c r="B156" s="9" t="s">
        <v>445</v>
      </c>
      <c r="C156" s="9" t="s">
        <v>446</v>
      </c>
      <c r="D156" s="9">
        <v>403130</v>
      </c>
      <c r="E156" s="53" t="s">
        <v>314</v>
      </c>
      <c r="F156" s="52"/>
      <c r="G156" s="52"/>
      <c r="H156" s="52"/>
      <c r="I156" s="48">
        <v>3</v>
      </c>
      <c r="J156" s="48">
        <f t="shared" si="79"/>
        <v>2</v>
      </c>
      <c r="K156" s="48">
        <f t="shared" si="80"/>
        <v>2.5499999999999998</v>
      </c>
      <c r="L156" s="48">
        <f t="shared" si="81"/>
        <v>2.46</v>
      </c>
      <c r="M156" s="49">
        <f t="shared" si="82"/>
        <v>4.5</v>
      </c>
      <c r="N156" s="49">
        <f t="shared" si="83"/>
        <v>6.75</v>
      </c>
      <c r="O156" s="66">
        <f t="shared" si="84"/>
        <v>1.125</v>
      </c>
      <c r="P156" s="50">
        <f t="shared" si="85"/>
        <v>22.384999999999998</v>
      </c>
      <c r="Q156" s="37"/>
      <c r="R156" s="33">
        <f t="shared" si="86"/>
        <v>0</v>
      </c>
    </row>
    <row r="157" spans="1:34" ht="14.5" x14ac:dyDescent="0.35">
      <c r="A157" s="16" t="s">
        <v>447</v>
      </c>
      <c r="B157" s="9" t="s">
        <v>448</v>
      </c>
      <c r="C157" s="9" t="s">
        <v>446</v>
      </c>
      <c r="D157" s="9">
        <v>400592</v>
      </c>
      <c r="E157" s="53" t="s">
        <v>449</v>
      </c>
      <c r="F157" s="52"/>
      <c r="G157" s="52"/>
      <c r="H157" s="52"/>
      <c r="I157" s="48">
        <v>3</v>
      </c>
      <c r="J157" s="48">
        <f t="shared" si="79"/>
        <v>2</v>
      </c>
      <c r="K157" s="48">
        <f t="shared" si="80"/>
        <v>2.5499999999999998</v>
      </c>
      <c r="L157" s="48">
        <f t="shared" si="81"/>
        <v>2.46</v>
      </c>
      <c r="M157" s="49">
        <f t="shared" si="82"/>
        <v>4.5</v>
      </c>
      <c r="N157" s="49">
        <f t="shared" si="83"/>
        <v>6.75</v>
      </c>
      <c r="O157" s="66">
        <f t="shared" si="84"/>
        <v>1.125</v>
      </c>
      <c r="P157" s="50">
        <f t="shared" si="85"/>
        <v>22.384999999999998</v>
      </c>
      <c r="Q157" s="37"/>
      <c r="R157" s="33">
        <f t="shared" si="86"/>
        <v>0</v>
      </c>
    </row>
    <row r="158" spans="1:34" ht="14.5" x14ac:dyDescent="0.35">
      <c r="A158" s="16" t="s">
        <v>450</v>
      </c>
      <c r="B158" s="9" t="s">
        <v>451</v>
      </c>
      <c r="C158" s="9" t="s">
        <v>452</v>
      </c>
      <c r="D158" s="9"/>
      <c r="E158" s="53" t="s">
        <v>453</v>
      </c>
      <c r="F158" s="52"/>
      <c r="G158" s="52"/>
      <c r="H158" s="52"/>
      <c r="I158" s="48">
        <v>3</v>
      </c>
      <c r="J158" s="48">
        <f t="shared" si="79"/>
        <v>2</v>
      </c>
      <c r="K158" s="48">
        <f t="shared" si="80"/>
        <v>2.5499999999999998</v>
      </c>
      <c r="L158" s="48">
        <f t="shared" si="81"/>
        <v>2.46</v>
      </c>
      <c r="M158" s="49">
        <f t="shared" si="82"/>
        <v>4.5</v>
      </c>
      <c r="N158" s="49">
        <f t="shared" si="83"/>
        <v>6.75</v>
      </c>
      <c r="O158" s="66">
        <f t="shared" si="84"/>
        <v>1.125</v>
      </c>
      <c r="P158" s="50">
        <f t="shared" si="85"/>
        <v>22.384999999999998</v>
      </c>
      <c r="Q158" s="37"/>
      <c r="R158" s="33">
        <f t="shared" si="86"/>
        <v>0</v>
      </c>
      <c r="S158" s="46">
        <f>SUM(R149:R158)</f>
        <v>0</v>
      </c>
    </row>
    <row r="159" spans="1:34" ht="14.5" x14ac:dyDescent="0.35">
      <c r="A159" s="18"/>
      <c r="B159" s="3"/>
      <c r="C159" s="3"/>
      <c r="D159" s="3"/>
      <c r="E159" s="55"/>
      <c r="F159" s="55"/>
      <c r="G159" s="55"/>
      <c r="H159" s="55"/>
      <c r="I159" s="11"/>
      <c r="J159" s="11"/>
      <c r="K159" s="11"/>
      <c r="L159" s="11"/>
      <c r="M159" s="11"/>
      <c r="N159" s="11"/>
      <c r="O159" s="11"/>
      <c r="P159" s="11"/>
      <c r="Q159" s="34"/>
      <c r="R159" s="34"/>
      <c r="S159" s="4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21" x14ac:dyDescent="0.5">
      <c r="A160" s="114" t="s">
        <v>454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6"/>
      <c r="S160" s="43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18" ht="14.5" x14ac:dyDescent="0.35">
      <c r="A161" s="17" t="s">
        <v>455</v>
      </c>
      <c r="B161" s="9" t="s">
        <v>456</v>
      </c>
      <c r="C161" s="9" t="s">
        <v>457</v>
      </c>
      <c r="D161" s="9">
        <v>5150014172</v>
      </c>
      <c r="E161" s="53" t="s">
        <v>458</v>
      </c>
      <c r="F161" s="52"/>
      <c r="G161" s="52"/>
      <c r="H161" s="52"/>
      <c r="I161" s="48">
        <v>15</v>
      </c>
      <c r="J161" s="48">
        <f t="shared" ref="J161:J180" si="87">I161/3*2</f>
        <v>10</v>
      </c>
      <c r="K161" s="48">
        <f t="shared" ref="K161:K180" si="88">I161*0.85</f>
        <v>12.75</v>
      </c>
      <c r="L161" s="48">
        <f t="shared" ref="L161:L180" si="89">I161*0.82</f>
        <v>12.299999999999999</v>
      </c>
      <c r="M161" s="49">
        <f t="shared" ref="M161:M180" si="90">O161*4</f>
        <v>22.5</v>
      </c>
      <c r="N161" s="49">
        <f t="shared" ref="N161:N180" si="91">O161*6</f>
        <v>33.75</v>
      </c>
      <c r="O161" s="66">
        <f t="shared" ref="O161:O180" si="92">I161*0.375</f>
        <v>5.625</v>
      </c>
      <c r="P161" s="50">
        <f t="shared" ref="P161:P180" si="93">SUM(I161:O161)</f>
        <v>111.925</v>
      </c>
      <c r="Q161" s="37"/>
      <c r="R161" s="33">
        <f t="shared" ref="R161:R180" si="94">P161*Q161</f>
        <v>0</v>
      </c>
    </row>
    <row r="162" spans="1:18" ht="14.5" x14ac:dyDescent="0.35">
      <c r="A162" s="17" t="s">
        <v>459</v>
      </c>
      <c r="B162" s="6" t="s">
        <v>460</v>
      </c>
      <c r="C162" s="6" t="s">
        <v>461</v>
      </c>
      <c r="D162" s="6" t="s">
        <v>462</v>
      </c>
      <c r="E162" s="56" t="s">
        <v>453</v>
      </c>
      <c r="F162" s="58"/>
      <c r="G162" s="58"/>
      <c r="H162" s="58"/>
      <c r="I162" s="48">
        <v>10</v>
      </c>
      <c r="J162" s="48">
        <f t="shared" si="87"/>
        <v>6.666666666666667</v>
      </c>
      <c r="K162" s="48">
        <f t="shared" si="88"/>
        <v>8.5</v>
      </c>
      <c r="L162" s="48">
        <f t="shared" si="89"/>
        <v>8.1999999999999993</v>
      </c>
      <c r="M162" s="49">
        <f t="shared" si="90"/>
        <v>15</v>
      </c>
      <c r="N162" s="49">
        <f t="shared" si="91"/>
        <v>22.5</v>
      </c>
      <c r="O162" s="66">
        <f t="shared" si="92"/>
        <v>3.75</v>
      </c>
      <c r="P162" s="50">
        <f t="shared" si="93"/>
        <v>74.616666666666674</v>
      </c>
      <c r="Q162" s="37"/>
      <c r="R162" s="33">
        <f t="shared" si="94"/>
        <v>0</v>
      </c>
    </row>
    <row r="163" spans="1:18" ht="26.5" x14ac:dyDescent="0.35">
      <c r="A163" s="17" t="s">
        <v>463</v>
      </c>
      <c r="B163" s="9" t="s">
        <v>464</v>
      </c>
      <c r="C163" s="27" t="s">
        <v>82</v>
      </c>
      <c r="D163" s="9">
        <v>601694</v>
      </c>
      <c r="E163" s="53" t="s">
        <v>453</v>
      </c>
      <c r="F163" s="52"/>
      <c r="G163" s="52"/>
      <c r="H163" s="52"/>
      <c r="I163" s="48">
        <v>10</v>
      </c>
      <c r="J163" s="48">
        <f t="shared" si="87"/>
        <v>6.666666666666667</v>
      </c>
      <c r="K163" s="48">
        <f t="shared" si="88"/>
        <v>8.5</v>
      </c>
      <c r="L163" s="48">
        <f t="shared" si="89"/>
        <v>8.1999999999999993</v>
      </c>
      <c r="M163" s="49">
        <f t="shared" si="90"/>
        <v>15</v>
      </c>
      <c r="N163" s="49">
        <f t="shared" si="91"/>
        <v>22.5</v>
      </c>
      <c r="O163" s="66">
        <f t="shared" si="92"/>
        <v>3.75</v>
      </c>
      <c r="P163" s="50">
        <f t="shared" si="93"/>
        <v>74.616666666666674</v>
      </c>
      <c r="Q163" s="37"/>
      <c r="R163" s="33">
        <f t="shared" si="94"/>
        <v>0</v>
      </c>
    </row>
    <row r="164" spans="1:18" ht="14.5" x14ac:dyDescent="0.35">
      <c r="A164" s="17" t="s">
        <v>465</v>
      </c>
      <c r="B164" s="9" t="s">
        <v>466</v>
      </c>
      <c r="C164" s="9" t="s">
        <v>62</v>
      </c>
      <c r="D164" s="9">
        <v>5718</v>
      </c>
      <c r="E164" s="53" t="s">
        <v>108</v>
      </c>
      <c r="F164" s="52"/>
      <c r="G164" s="52"/>
      <c r="H164" s="52"/>
      <c r="I164" s="48">
        <v>30</v>
      </c>
      <c r="J164" s="48">
        <f t="shared" si="87"/>
        <v>20</v>
      </c>
      <c r="K164" s="48">
        <f t="shared" si="88"/>
        <v>25.5</v>
      </c>
      <c r="L164" s="48">
        <f t="shared" si="89"/>
        <v>24.599999999999998</v>
      </c>
      <c r="M164" s="49">
        <f t="shared" si="90"/>
        <v>45</v>
      </c>
      <c r="N164" s="49">
        <f t="shared" si="91"/>
        <v>67.5</v>
      </c>
      <c r="O164" s="66">
        <f t="shared" si="92"/>
        <v>11.25</v>
      </c>
      <c r="P164" s="50">
        <f t="shared" si="93"/>
        <v>223.85</v>
      </c>
      <c r="Q164" s="37"/>
      <c r="R164" s="33">
        <f t="shared" si="94"/>
        <v>0</v>
      </c>
    </row>
    <row r="165" spans="1:18" ht="14.5" x14ac:dyDescent="0.35">
      <c r="A165" s="17" t="s">
        <v>467</v>
      </c>
      <c r="B165" s="9" t="s">
        <v>468</v>
      </c>
      <c r="C165" s="9" t="s">
        <v>62</v>
      </c>
      <c r="D165" s="9">
        <v>5722</v>
      </c>
      <c r="E165" s="53" t="s">
        <v>108</v>
      </c>
      <c r="F165" s="52"/>
      <c r="G165" s="52"/>
      <c r="H165" s="52"/>
      <c r="I165" s="48">
        <v>30</v>
      </c>
      <c r="J165" s="48">
        <f t="shared" si="87"/>
        <v>20</v>
      </c>
      <c r="K165" s="48">
        <f t="shared" si="88"/>
        <v>25.5</v>
      </c>
      <c r="L165" s="48">
        <f t="shared" si="89"/>
        <v>24.599999999999998</v>
      </c>
      <c r="M165" s="49">
        <f t="shared" si="90"/>
        <v>45</v>
      </c>
      <c r="N165" s="49">
        <f t="shared" si="91"/>
        <v>67.5</v>
      </c>
      <c r="O165" s="66">
        <f t="shared" si="92"/>
        <v>11.25</v>
      </c>
      <c r="P165" s="50">
        <f t="shared" si="93"/>
        <v>223.85</v>
      </c>
      <c r="Q165" s="37"/>
      <c r="R165" s="33">
        <f t="shared" si="94"/>
        <v>0</v>
      </c>
    </row>
    <row r="166" spans="1:18" ht="14.5" x14ac:dyDescent="0.35">
      <c r="A166" s="17" t="s">
        <v>469</v>
      </c>
      <c r="B166" s="9" t="s">
        <v>470</v>
      </c>
      <c r="C166" s="9" t="s">
        <v>471</v>
      </c>
      <c r="D166" s="9" t="s">
        <v>472</v>
      </c>
      <c r="E166" s="53" t="s">
        <v>453</v>
      </c>
      <c r="F166" s="52"/>
      <c r="G166" s="52"/>
      <c r="H166" s="52"/>
      <c r="I166" s="48">
        <v>10</v>
      </c>
      <c r="J166" s="48">
        <f t="shared" si="87"/>
        <v>6.666666666666667</v>
      </c>
      <c r="K166" s="48">
        <f t="shared" si="88"/>
        <v>8.5</v>
      </c>
      <c r="L166" s="48">
        <f t="shared" si="89"/>
        <v>8.1999999999999993</v>
      </c>
      <c r="M166" s="49">
        <f t="shared" si="90"/>
        <v>15</v>
      </c>
      <c r="N166" s="49">
        <f t="shared" si="91"/>
        <v>22.5</v>
      </c>
      <c r="O166" s="66">
        <f t="shared" si="92"/>
        <v>3.75</v>
      </c>
      <c r="P166" s="50">
        <f t="shared" si="93"/>
        <v>74.616666666666674</v>
      </c>
      <c r="Q166" s="37"/>
      <c r="R166" s="33">
        <f t="shared" si="94"/>
        <v>0</v>
      </c>
    </row>
    <row r="167" spans="1:18" ht="14.5" x14ac:dyDescent="0.35">
      <c r="A167" s="17" t="s">
        <v>473</v>
      </c>
      <c r="B167" s="9" t="s">
        <v>474</v>
      </c>
      <c r="C167" s="9" t="s">
        <v>475</v>
      </c>
      <c r="D167" s="9">
        <v>410556011</v>
      </c>
      <c r="E167" s="53" t="s">
        <v>476</v>
      </c>
      <c r="F167" s="52"/>
      <c r="G167" s="52"/>
      <c r="H167" s="52"/>
      <c r="I167" s="48">
        <v>5</v>
      </c>
      <c r="J167" s="48">
        <f t="shared" si="87"/>
        <v>3.3333333333333335</v>
      </c>
      <c r="K167" s="48">
        <f t="shared" si="88"/>
        <v>4.25</v>
      </c>
      <c r="L167" s="48">
        <f t="shared" si="89"/>
        <v>4.0999999999999996</v>
      </c>
      <c r="M167" s="49">
        <f t="shared" si="90"/>
        <v>7.5</v>
      </c>
      <c r="N167" s="49">
        <f t="shared" si="91"/>
        <v>11.25</v>
      </c>
      <c r="O167" s="66">
        <f t="shared" si="92"/>
        <v>1.875</v>
      </c>
      <c r="P167" s="50">
        <f t="shared" si="93"/>
        <v>37.308333333333337</v>
      </c>
      <c r="Q167" s="37"/>
      <c r="R167" s="33">
        <f t="shared" si="94"/>
        <v>0</v>
      </c>
    </row>
    <row r="168" spans="1:18" ht="14.5" x14ac:dyDescent="0.35">
      <c r="A168" s="17" t="s">
        <v>477</v>
      </c>
      <c r="B168" s="9" t="s">
        <v>478</v>
      </c>
      <c r="C168" s="9" t="s">
        <v>479</v>
      </c>
      <c r="D168" s="9">
        <v>130</v>
      </c>
      <c r="E168" s="53" t="s">
        <v>480</v>
      </c>
      <c r="F168" s="52"/>
      <c r="G168" s="52"/>
      <c r="H168" s="52"/>
      <c r="I168" s="48">
        <v>5</v>
      </c>
      <c r="J168" s="48">
        <f t="shared" si="87"/>
        <v>3.3333333333333335</v>
      </c>
      <c r="K168" s="48">
        <f t="shared" si="88"/>
        <v>4.25</v>
      </c>
      <c r="L168" s="48">
        <f t="shared" si="89"/>
        <v>4.0999999999999996</v>
      </c>
      <c r="M168" s="49">
        <f t="shared" si="90"/>
        <v>7.5</v>
      </c>
      <c r="N168" s="49">
        <f t="shared" si="91"/>
        <v>11.25</v>
      </c>
      <c r="O168" s="66">
        <f t="shared" si="92"/>
        <v>1.875</v>
      </c>
      <c r="P168" s="50">
        <f t="shared" si="93"/>
        <v>37.308333333333337</v>
      </c>
      <c r="Q168" s="37"/>
      <c r="R168" s="33">
        <f t="shared" si="94"/>
        <v>0</v>
      </c>
    </row>
    <row r="169" spans="1:18" ht="14.5" x14ac:dyDescent="0.35">
      <c r="A169" s="17" t="s">
        <v>481</v>
      </c>
      <c r="B169" s="9" t="s">
        <v>482</v>
      </c>
      <c r="C169" s="9" t="s">
        <v>479</v>
      </c>
      <c r="D169" s="9">
        <v>4910</v>
      </c>
      <c r="E169" s="53" t="s">
        <v>453</v>
      </c>
      <c r="F169" s="52"/>
      <c r="G169" s="52"/>
      <c r="H169" s="52"/>
      <c r="I169" s="48">
        <v>10</v>
      </c>
      <c r="J169" s="48">
        <f t="shared" si="87"/>
        <v>6.666666666666667</v>
      </c>
      <c r="K169" s="48">
        <f t="shared" si="88"/>
        <v>8.5</v>
      </c>
      <c r="L169" s="48">
        <f t="shared" si="89"/>
        <v>8.1999999999999993</v>
      </c>
      <c r="M169" s="49">
        <f t="shared" si="90"/>
        <v>15</v>
      </c>
      <c r="N169" s="49">
        <f t="shared" si="91"/>
        <v>22.5</v>
      </c>
      <c r="O169" s="66">
        <f t="shared" si="92"/>
        <v>3.75</v>
      </c>
      <c r="P169" s="50">
        <f t="shared" si="93"/>
        <v>74.616666666666674</v>
      </c>
      <c r="Q169" s="37"/>
      <c r="R169" s="33">
        <f t="shared" si="94"/>
        <v>0</v>
      </c>
    </row>
    <row r="170" spans="1:18" ht="14.5" x14ac:dyDescent="0.35">
      <c r="A170" s="17" t="s">
        <v>483</v>
      </c>
      <c r="B170" s="9" t="s">
        <v>484</v>
      </c>
      <c r="C170" s="9" t="s">
        <v>485</v>
      </c>
      <c r="D170" s="25">
        <v>410530804</v>
      </c>
      <c r="E170" s="53" t="s">
        <v>476</v>
      </c>
      <c r="F170" s="52"/>
      <c r="G170" s="52"/>
      <c r="H170" s="52"/>
      <c r="I170" s="48">
        <v>2</v>
      </c>
      <c r="J170" s="48">
        <f t="shared" si="87"/>
        <v>1.3333333333333333</v>
      </c>
      <c r="K170" s="48">
        <f t="shared" si="88"/>
        <v>1.7</v>
      </c>
      <c r="L170" s="48">
        <f t="shared" si="89"/>
        <v>1.64</v>
      </c>
      <c r="M170" s="49">
        <f t="shared" si="90"/>
        <v>3</v>
      </c>
      <c r="N170" s="49">
        <f t="shared" si="91"/>
        <v>4.5</v>
      </c>
      <c r="O170" s="66">
        <f t="shared" si="92"/>
        <v>0.75</v>
      </c>
      <c r="P170" s="50">
        <f t="shared" si="93"/>
        <v>14.923333333333332</v>
      </c>
      <c r="Q170" s="37"/>
      <c r="R170" s="33">
        <f t="shared" si="94"/>
        <v>0</v>
      </c>
    </row>
    <row r="171" spans="1:18" ht="14.5" x14ac:dyDescent="0.35">
      <c r="A171" s="17" t="s">
        <v>486</v>
      </c>
      <c r="B171" s="9" t="s">
        <v>487</v>
      </c>
      <c r="C171" s="9" t="s">
        <v>488</v>
      </c>
      <c r="D171" s="9">
        <v>19212</v>
      </c>
      <c r="E171" s="53" t="s">
        <v>41</v>
      </c>
      <c r="F171" s="52"/>
      <c r="G171" s="52"/>
      <c r="H171" s="52"/>
      <c r="I171" s="48">
        <v>40</v>
      </c>
      <c r="J171" s="48">
        <f t="shared" si="87"/>
        <v>26.666666666666668</v>
      </c>
      <c r="K171" s="48">
        <f t="shared" si="88"/>
        <v>34</v>
      </c>
      <c r="L171" s="48">
        <f t="shared" si="89"/>
        <v>32.799999999999997</v>
      </c>
      <c r="M171" s="49">
        <f t="shared" si="90"/>
        <v>60</v>
      </c>
      <c r="N171" s="49">
        <f t="shared" si="91"/>
        <v>90</v>
      </c>
      <c r="O171" s="66">
        <f t="shared" si="92"/>
        <v>15</v>
      </c>
      <c r="P171" s="50">
        <f t="shared" si="93"/>
        <v>298.4666666666667</v>
      </c>
      <c r="Q171" s="37"/>
      <c r="R171" s="33">
        <f t="shared" si="94"/>
        <v>0</v>
      </c>
    </row>
    <row r="172" spans="1:18" ht="14.5" x14ac:dyDescent="0.35">
      <c r="A172" s="17" t="s">
        <v>489</v>
      </c>
      <c r="B172" s="9" t="s">
        <v>490</v>
      </c>
      <c r="C172" s="9" t="s">
        <v>491</v>
      </c>
      <c r="D172" s="9" t="s">
        <v>492</v>
      </c>
      <c r="E172" s="53" t="s">
        <v>453</v>
      </c>
      <c r="F172" s="52"/>
      <c r="G172" s="52"/>
      <c r="H172" s="52"/>
      <c r="I172" s="48">
        <v>3</v>
      </c>
      <c r="J172" s="48">
        <f t="shared" si="87"/>
        <v>2</v>
      </c>
      <c r="K172" s="48">
        <f t="shared" si="88"/>
        <v>2.5499999999999998</v>
      </c>
      <c r="L172" s="48">
        <f t="shared" si="89"/>
        <v>2.46</v>
      </c>
      <c r="M172" s="49">
        <f t="shared" si="90"/>
        <v>4.5</v>
      </c>
      <c r="N172" s="49">
        <f t="shared" si="91"/>
        <v>6.75</v>
      </c>
      <c r="O172" s="66">
        <f t="shared" si="92"/>
        <v>1.125</v>
      </c>
      <c r="P172" s="50">
        <f t="shared" si="93"/>
        <v>22.384999999999998</v>
      </c>
      <c r="Q172" s="37"/>
      <c r="R172" s="33">
        <f t="shared" si="94"/>
        <v>0</v>
      </c>
    </row>
    <row r="173" spans="1:18" ht="26.5" x14ac:dyDescent="0.35">
      <c r="A173" s="17" t="s">
        <v>493</v>
      </c>
      <c r="B173" s="7" t="s">
        <v>494</v>
      </c>
      <c r="C173" s="27" t="s">
        <v>82</v>
      </c>
      <c r="D173" s="7">
        <v>11003276</v>
      </c>
      <c r="E173" s="52" t="s">
        <v>495</v>
      </c>
      <c r="F173" s="52"/>
      <c r="G173" s="52"/>
      <c r="H173" s="52"/>
      <c r="I173" s="48">
        <v>5</v>
      </c>
      <c r="J173" s="48">
        <f t="shared" si="87"/>
        <v>3.3333333333333335</v>
      </c>
      <c r="K173" s="48">
        <f t="shared" si="88"/>
        <v>4.25</v>
      </c>
      <c r="L173" s="48">
        <f t="shared" si="89"/>
        <v>4.0999999999999996</v>
      </c>
      <c r="M173" s="49">
        <f t="shared" si="90"/>
        <v>7.5</v>
      </c>
      <c r="N173" s="49">
        <f t="shared" si="91"/>
        <v>11.25</v>
      </c>
      <c r="O173" s="66">
        <f t="shared" si="92"/>
        <v>1.875</v>
      </c>
      <c r="P173" s="50">
        <f t="shared" si="93"/>
        <v>37.308333333333337</v>
      </c>
      <c r="Q173" s="37"/>
      <c r="R173" s="33">
        <f t="shared" si="94"/>
        <v>0</v>
      </c>
    </row>
    <row r="174" spans="1:18" ht="26.5" x14ac:dyDescent="0.35">
      <c r="A174" s="17" t="s">
        <v>496</v>
      </c>
      <c r="B174" s="9" t="s">
        <v>497</v>
      </c>
      <c r="C174" s="9" t="s">
        <v>82</v>
      </c>
      <c r="D174" s="25" t="s">
        <v>498</v>
      </c>
      <c r="E174" s="53" t="s">
        <v>495</v>
      </c>
      <c r="F174" s="52"/>
      <c r="G174" s="52"/>
      <c r="H174" s="52"/>
      <c r="I174" s="48">
        <v>5</v>
      </c>
      <c r="J174" s="48">
        <f t="shared" si="87"/>
        <v>3.3333333333333335</v>
      </c>
      <c r="K174" s="48">
        <f t="shared" si="88"/>
        <v>4.25</v>
      </c>
      <c r="L174" s="48">
        <f t="shared" si="89"/>
        <v>4.0999999999999996</v>
      </c>
      <c r="M174" s="49">
        <f t="shared" si="90"/>
        <v>7.5</v>
      </c>
      <c r="N174" s="49">
        <f t="shared" si="91"/>
        <v>11.25</v>
      </c>
      <c r="O174" s="66">
        <f t="shared" si="92"/>
        <v>1.875</v>
      </c>
      <c r="P174" s="50">
        <f t="shared" si="93"/>
        <v>37.308333333333337</v>
      </c>
      <c r="Q174" s="37"/>
      <c r="R174" s="33">
        <f t="shared" si="94"/>
        <v>0</v>
      </c>
    </row>
    <row r="175" spans="1:18" ht="14.5" x14ac:dyDescent="0.35">
      <c r="A175" s="17" t="s">
        <v>499</v>
      </c>
      <c r="B175" s="9" t="s">
        <v>500</v>
      </c>
      <c r="C175" s="25" t="s">
        <v>501</v>
      </c>
      <c r="D175" s="25" t="s">
        <v>502</v>
      </c>
      <c r="E175" s="53" t="s">
        <v>453</v>
      </c>
      <c r="F175" s="52"/>
      <c r="G175" s="52"/>
      <c r="H175" s="52"/>
      <c r="I175" s="48">
        <v>10</v>
      </c>
      <c r="J175" s="48">
        <f t="shared" si="87"/>
        <v>6.666666666666667</v>
      </c>
      <c r="K175" s="48">
        <f t="shared" si="88"/>
        <v>8.5</v>
      </c>
      <c r="L175" s="48">
        <f t="shared" si="89"/>
        <v>8.1999999999999993</v>
      </c>
      <c r="M175" s="49">
        <f t="shared" si="90"/>
        <v>15</v>
      </c>
      <c r="N175" s="49">
        <f t="shared" si="91"/>
        <v>22.5</v>
      </c>
      <c r="O175" s="66">
        <f t="shared" si="92"/>
        <v>3.75</v>
      </c>
      <c r="P175" s="50">
        <f t="shared" si="93"/>
        <v>74.616666666666674</v>
      </c>
      <c r="Q175" s="37"/>
      <c r="R175" s="33">
        <f t="shared" si="94"/>
        <v>0</v>
      </c>
    </row>
    <row r="176" spans="1:18" ht="14.5" x14ac:dyDescent="0.35">
      <c r="A176" s="17" t="s">
        <v>503</v>
      </c>
      <c r="B176" s="9" t="s">
        <v>504</v>
      </c>
      <c r="C176" s="25" t="s">
        <v>501</v>
      </c>
      <c r="D176" s="25" t="s">
        <v>505</v>
      </c>
      <c r="E176" s="53" t="s">
        <v>453</v>
      </c>
      <c r="F176" s="52"/>
      <c r="G176" s="52"/>
      <c r="H176" s="52"/>
      <c r="I176" s="48">
        <v>5</v>
      </c>
      <c r="J176" s="48">
        <f t="shared" si="87"/>
        <v>3.3333333333333335</v>
      </c>
      <c r="K176" s="48">
        <f t="shared" si="88"/>
        <v>4.25</v>
      </c>
      <c r="L176" s="48">
        <f t="shared" si="89"/>
        <v>4.0999999999999996</v>
      </c>
      <c r="M176" s="49">
        <f t="shared" si="90"/>
        <v>7.5</v>
      </c>
      <c r="N176" s="49">
        <f t="shared" si="91"/>
        <v>11.25</v>
      </c>
      <c r="O176" s="66">
        <f t="shared" si="92"/>
        <v>1.875</v>
      </c>
      <c r="P176" s="50">
        <f t="shared" si="93"/>
        <v>37.308333333333337</v>
      </c>
      <c r="Q176" s="37"/>
      <c r="R176" s="33">
        <f t="shared" si="94"/>
        <v>0</v>
      </c>
    </row>
    <row r="177" spans="1:34" ht="14.5" x14ac:dyDescent="0.35">
      <c r="A177" s="17" t="s">
        <v>506</v>
      </c>
      <c r="B177" s="9" t="s">
        <v>507</v>
      </c>
      <c r="C177" s="25" t="s">
        <v>177</v>
      </c>
      <c r="D177" s="25" t="s">
        <v>508</v>
      </c>
      <c r="E177" s="53" t="s">
        <v>156</v>
      </c>
      <c r="F177" s="52"/>
      <c r="G177" s="52"/>
      <c r="H177" s="52"/>
      <c r="I177" s="48">
        <v>5</v>
      </c>
      <c r="J177" s="48">
        <f t="shared" si="87"/>
        <v>3.3333333333333335</v>
      </c>
      <c r="K177" s="48">
        <f t="shared" si="88"/>
        <v>4.25</v>
      </c>
      <c r="L177" s="48">
        <f t="shared" si="89"/>
        <v>4.0999999999999996</v>
      </c>
      <c r="M177" s="49">
        <f t="shared" si="90"/>
        <v>7.5</v>
      </c>
      <c r="N177" s="49">
        <f t="shared" si="91"/>
        <v>11.25</v>
      </c>
      <c r="O177" s="66">
        <f t="shared" si="92"/>
        <v>1.875</v>
      </c>
      <c r="P177" s="50">
        <f t="shared" si="93"/>
        <v>37.308333333333337</v>
      </c>
      <c r="Q177" s="37"/>
      <c r="R177" s="33">
        <f t="shared" si="94"/>
        <v>0</v>
      </c>
    </row>
    <row r="178" spans="1:34" ht="26.5" x14ac:dyDescent="0.35">
      <c r="A178" s="17" t="s">
        <v>509</v>
      </c>
      <c r="B178" s="9" t="s">
        <v>510</v>
      </c>
      <c r="C178" s="25" t="s">
        <v>82</v>
      </c>
      <c r="D178" s="25">
        <v>70150</v>
      </c>
      <c r="E178" s="53" t="s">
        <v>26</v>
      </c>
      <c r="F178" s="52"/>
      <c r="G178" s="52"/>
      <c r="H178" s="52"/>
      <c r="I178" s="48">
        <v>5</v>
      </c>
      <c r="J178" s="48">
        <f t="shared" si="87"/>
        <v>3.3333333333333335</v>
      </c>
      <c r="K178" s="48">
        <f t="shared" si="88"/>
        <v>4.25</v>
      </c>
      <c r="L178" s="48">
        <f t="shared" si="89"/>
        <v>4.0999999999999996</v>
      </c>
      <c r="M178" s="49">
        <f t="shared" si="90"/>
        <v>7.5</v>
      </c>
      <c r="N178" s="49">
        <f t="shared" si="91"/>
        <v>11.25</v>
      </c>
      <c r="O178" s="66">
        <f t="shared" si="92"/>
        <v>1.875</v>
      </c>
      <c r="P178" s="50">
        <f t="shared" si="93"/>
        <v>37.308333333333337</v>
      </c>
      <c r="Q178" s="37"/>
      <c r="R178" s="33">
        <f t="shared" si="94"/>
        <v>0</v>
      </c>
    </row>
    <row r="179" spans="1:34" ht="14.5" x14ac:dyDescent="0.35">
      <c r="A179" s="17" t="s">
        <v>511</v>
      </c>
      <c r="B179" s="9" t="s">
        <v>512</v>
      </c>
      <c r="C179" s="25" t="s">
        <v>513</v>
      </c>
      <c r="D179" s="25">
        <v>9073</v>
      </c>
      <c r="E179" s="53" t="s">
        <v>514</v>
      </c>
      <c r="F179" s="52"/>
      <c r="G179" s="52"/>
      <c r="H179" s="52"/>
      <c r="I179" s="48">
        <v>5</v>
      </c>
      <c r="J179" s="48">
        <f t="shared" si="87"/>
        <v>3.3333333333333335</v>
      </c>
      <c r="K179" s="48">
        <f t="shared" si="88"/>
        <v>4.25</v>
      </c>
      <c r="L179" s="48">
        <f t="shared" si="89"/>
        <v>4.0999999999999996</v>
      </c>
      <c r="M179" s="49">
        <f t="shared" si="90"/>
        <v>7.5</v>
      </c>
      <c r="N179" s="49">
        <f t="shared" si="91"/>
        <v>11.25</v>
      </c>
      <c r="O179" s="66">
        <f t="shared" si="92"/>
        <v>1.875</v>
      </c>
      <c r="P179" s="50">
        <f t="shared" si="93"/>
        <v>37.308333333333337</v>
      </c>
      <c r="Q179" s="37"/>
      <c r="R179" s="33">
        <f t="shared" si="94"/>
        <v>0</v>
      </c>
    </row>
    <row r="180" spans="1:34" ht="14.5" x14ac:dyDescent="0.35">
      <c r="A180" s="17" t="s">
        <v>515</v>
      </c>
      <c r="B180" s="9" t="s">
        <v>516</v>
      </c>
      <c r="C180" s="9" t="s">
        <v>517</v>
      </c>
      <c r="D180" s="25">
        <v>418193800</v>
      </c>
      <c r="E180" s="53" t="s">
        <v>518</v>
      </c>
      <c r="F180" s="52"/>
      <c r="G180" s="52"/>
      <c r="H180" s="52"/>
      <c r="I180" s="48">
        <v>5</v>
      </c>
      <c r="J180" s="48">
        <f t="shared" si="87"/>
        <v>3.3333333333333335</v>
      </c>
      <c r="K180" s="48">
        <f t="shared" si="88"/>
        <v>4.25</v>
      </c>
      <c r="L180" s="48">
        <f t="shared" si="89"/>
        <v>4.0999999999999996</v>
      </c>
      <c r="M180" s="49">
        <f t="shared" si="90"/>
        <v>7.5</v>
      </c>
      <c r="N180" s="49">
        <f t="shared" si="91"/>
        <v>11.25</v>
      </c>
      <c r="O180" s="66">
        <f t="shared" si="92"/>
        <v>1.875</v>
      </c>
      <c r="P180" s="50">
        <f t="shared" si="93"/>
        <v>37.308333333333337</v>
      </c>
      <c r="Q180" s="37"/>
      <c r="R180" s="33">
        <f t="shared" si="94"/>
        <v>0</v>
      </c>
      <c r="S180" s="46">
        <f>SUM(R161:R180)</f>
        <v>0</v>
      </c>
    </row>
    <row r="181" spans="1:34" ht="14.5" x14ac:dyDescent="0.35">
      <c r="A181" s="18"/>
      <c r="B181" s="3"/>
      <c r="C181" s="3"/>
      <c r="D181" s="3"/>
      <c r="E181" s="55"/>
      <c r="F181" s="55"/>
      <c r="G181" s="55"/>
      <c r="H181" s="55"/>
      <c r="I181" s="11"/>
      <c r="J181" s="11"/>
      <c r="K181" s="11"/>
      <c r="L181" s="11"/>
      <c r="M181" s="11"/>
      <c r="N181" s="11"/>
      <c r="O181" s="11"/>
      <c r="P181" s="11"/>
      <c r="Q181" s="34"/>
      <c r="R181" s="34"/>
      <c r="S181" s="4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21" x14ac:dyDescent="0.5">
      <c r="A182" s="114" t="s">
        <v>519</v>
      </c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6"/>
      <c r="S182" s="43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4.5" x14ac:dyDescent="0.35">
      <c r="A183" s="16" t="s">
        <v>520</v>
      </c>
      <c r="B183" s="7" t="s">
        <v>521</v>
      </c>
      <c r="C183" s="25" t="s">
        <v>501</v>
      </c>
      <c r="D183" s="27" t="s">
        <v>522</v>
      </c>
      <c r="E183" s="52" t="s">
        <v>523</v>
      </c>
      <c r="F183" s="52"/>
      <c r="G183" s="52"/>
      <c r="H183" s="52"/>
      <c r="I183" s="48">
        <v>200</v>
      </c>
      <c r="J183" s="48">
        <f t="shared" ref="J183:J191" si="95">I183/3*2</f>
        <v>133.33333333333334</v>
      </c>
      <c r="K183" s="48">
        <f t="shared" ref="K183:K191" si="96">I183*0.85</f>
        <v>170</v>
      </c>
      <c r="L183" s="48">
        <f t="shared" ref="L183:L191" si="97">I183*0.82</f>
        <v>164</v>
      </c>
      <c r="M183" s="49">
        <f t="shared" ref="M183:M191" si="98">O183*4</f>
        <v>300</v>
      </c>
      <c r="N183" s="49">
        <f t="shared" ref="N183:N191" si="99">O183*6</f>
        <v>450</v>
      </c>
      <c r="O183" s="66">
        <f t="shared" ref="O183:O191" si="100">I183*0.375</f>
        <v>75</v>
      </c>
      <c r="P183" s="50">
        <f t="shared" ref="P183:P191" si="101">SUM(I183:O183)</f>
        <v>1492.3333333333335</v>
      </c>
      <c r="Q183" s="37"/>
      <c r="R183" s="33">
        <f t="shared" ref="R183:R191" si="102">P183*Q183</f>
        <v>0</v>
      </c>
    </row>
    <row r="184" spans="1:34" ht="14.5" x14ac:dyDescent="0.35">
      <c r="A184" s="16" t="s">
        <v>524</v>
      </c>
      <c r="B184" s="9" t="s">
        <v>525</v>
      </c>
      <c r="C184" s="25" t="s">
        <v>501</v>
      </c>
      <c r="D184" s="27" t="s">
        <v>526</v>
      </c>
      <c r="E184" s="52" t="s">
        <v>527</v>
      </c>
      <c r="F184" s="52"/>
      <c r="G184" s="52"/>
      <c r="H184" s="52"/>
      <c r="I184" s="48">
        <v>200</v>
      </c>
      <c r="J184" s="48">
        <f t="shared" si="95"/>
        <v>133.33333333333334</v>
      </c>
      <c r="K184" s="48">
        <f t="shared" si="96"/>
        <v>170</v>
      </c>
      <c r="L184" s="48">
        <f t="shared" si="97"/>
        <v>164</v>
      </c>
      <c r="M184" s="49">
        <f t="shared" si="98"/>
        <v>300</v>
      </c>
      <c r="N184" s="49">
        <f t="shared" si="99"/>
        <v>450</v>
      </c>
      <c r="O184" s="66">
        <f t="shared" si="100"/>
        <v>75</v>
      </c>
      <c r="P184" s="50">
        <f t="shared" si="101"/>
        <v>1492.3333333333335</v>
      </c>
      <c r="Q184" s="37"/>
      <c r="R184" s="33">
        <f t="shared" si="102"/>
        <v>0</v>
      </c>
    </row>
    <row r="185" spans="1:34" ht="14.5" x14ac:dyDescent="0.35">
      <c r="A185" s="16" t="s">
        <v>528</v>
      </c>
      <c r="B185" s="9" t="s">
        <v>529</v>
      </c>
      <c r="C185" s="25" t="s">
        <v>530</v>
      </c>
      <c r="D185" s="27" t="s">
        <v>531</v>
      </c>
      <c r="E185" s="52" t="s">
        <v>527</v>
      </c>
      <c r="F185" s="52"/>
      <c r="G185" s="52"/>
      <c r="H185" s="52"/>
      <c r="I185" s="48">
        <v>200</v>
      </c>
      <c r="J185" s="48">
        <f t="shared" si="95"/>
        <v>133.33333333333334</v>
      </c>
      <c r="K185" s="48">
        <f t="shared" si="96"/>
        <v>170</v>
      </c>
      <c r="L185" s="48">
        <f t="shared" si="97"/>
        <v>164</v>
      </c>
      <c r="M185" s="49">
        <f t="shared" si="98"/>
        <v>300</v>
      </c>
      <c r="N185" s="49">
        <f t="shared" si="99"/>
        <v>450</v>
      </c>
      <c r="O185" s="66">
        <f t="shared" si="100"/>
        <v>75</v>
      </c>
      <c r="P185" s="50">
        <f t="shared" si="101"/>
        <v>1492.3333333333335</v>
      </c>
      <c r="Q185" s="37"/>
      <c r="R185" s="33">
        <f t="shared" si="102"/>
        <v>0</v>
      </c>
    </row>
    <row r="186" spans="1:34" ht="26.5" x14ac:dyDescent="0.35">
      <c r="A186" s="16" t="s">
        <v>532</v>
      </c>
      <c r="B186" s="9" t="s">
        <v>533</v>
      </c>
      <c r="C186" s="27" t="s">
        <v>534</v>
      </c>
      <c r="D186" s="25">
        <v>5150008202</v>
      </c>
      <c r="E186" s="53" t="s">
        <v>535</v>
      </c>
      <c r="F186" s="52"/>
      <c r="G186" s="52"/>
      <c r="H186" s="52"/>
      <c r="I186" s="48">
        <v>10</v>
      </c>
      <c r="J186" s="48">
        <f t="shared" si="95"/>
        <v>6.666666666666667</v>
      </c>
      <c r="K186" s="48">
        <f t="shared" si="96"/>
        <v>8.5</v>
      </c>
      <c r="L186" s="48">
        <f t="shared" si="97"/>
        <v>8.1999999999999993</v>
      </c>
      <c r="M186" s="49">
        <f t="shared" si="98"/>
        <v>15</v>
      </c>
      <c r="N186" s="49">
        <f t="shared" si="99"/>
        <v>22.5</v>
      </c>
      <c r="O186" s="66">
        <f t="shared" si="100"/>
        <v>3.75</v>
      </c>
      <c r="P186" s="50">
        <f t="shared" si="101"/>
        <v>74.616666666666674</v>
      </c>
      <c r="Q186" s="37"/>
      <c r="R186" s="33">
        <f t="shared" si="102"/>
        <v>0</v>
      </c>
    </row>
    <row r="187" spans="1:34" ht="14.5" x14ac:dyDescent="0.35">
      <c r="A187" s="16" t="s">
        <v>536</v>
      </c>
      <c r="B187" s="9" t="s">
        <v>537</v>
      </c>
      <c r="C187" s="25" t="s">
        <v>177</v>
      </c>
      <c r="D187" s="25" t="s">
        <v>538</v>
      </c>
      <c r="E187" s="53" t="s">
        <v>539</v>
      </c>
      <c r="F187" s="52"/>
      <c r="G187" s="52"/>
      <c r="H187" s="52"/>
      <c r="I187" s="48">
        <v>10</v>
      </c>
      <c r="J187" s="48">
        <f t="shared" si="95"/>
        <v>6.666666666666667</v>
      </c>
      <c r="K187" s="48">
        <f t="shared" si="96"/>
        <v>8.5</v>
      </c>
      <c r="L187" s="48">
        <f t="shared" si="97"/>
        <v>8.1999999999999993</v>
      </c>
      <c r="M187" s="49">
        <f t="shared" si="98"/>
        <v>15</v>
      </c>
      <c r="N187" s="49">
        <f t="shared" si="99"/>
        <v>22.5</v>
      </c>
      <c r="O187" s="66">
        <f t="shared" si="100"/>
        <v>3.75</v>
      </c>
      <c r="P187" s="50">
        <f t="shared" si="101"/>
        <v>74.616666666666674</v>
      </c>
      <c r="Q187" s="37"/>
      <c r="R187" s="33">
        <f t="shared" si="102"/>
        <v>0</v>
      </c>
    </row>
    <row r="188" spans="1:34" ht="26.5" x14ac:dyDescent="0.35">
      <c r="A188" s="16" t="s">
        <v>540</v>
      </c>
      <c r="B188" s="9" t="s">
        <v>541</v>
      </c>
      <c r="C188" s="25" t="s">
        <v>82</v>
      </c>
      <c r="D188" s="71">
        <v>716037215705</v>
      </c>
      <c r="E188" s="53" t="s">
        <v>542</v>
      </c>
      <c r="F188" s="52"/>
      <c r="G188" s="52"/>
      <c r="H188" s="52"/>
      <c r="I188" s="48">
        <v>5</v>
      </c>
      <c r="J188" s="48">
        <f t="shared" si="95"/>
        <v>3.3333333333333335</v>
      </c>
      <c r="K188" s="48">
        <f t="shared" si="96"/>
        <v>4.25</v>
      </c>
      <c r="L188" s="48">
        <f t="shared" si="97"/>
        <v>4.0999999999999996</v>
      </c>
      <c r="M188" s="49">
        <f t="shared" si="98"/>
        <v>7.5</v>
      </c>
      <c r="N188" s="49">
        <f t="shared" si="99"/>
        <v>11.25</v>
      </c>
      <c r="O188" s="66">
        <f t="shared" si="100"/>
        <v>1.875</v>
      </c>
      <c r="P188" s="50">
        <f t="shared" si="101"/>
        <v>37.308333333333337</v>
      </c>
      <c r="Q188" s="37"/>
      <c r="R188" s="33">
        <f t="shared" si="102"/>
        <v>0</v>
      </c>
    </row>
    <row r="189" spans="1:34" ht="26.5" x14ac:dyDescent="0.35">
      <c r="A189" s="16" t="s">
        <v>543</v>
      </c>
      <c r="B189" s="9" t="s">
        <v>544</v>
      </c>
      <c r="C189" s="25" t="s">
        <v>82</v>
      </c>
      <c r="D189" s="71">
        <v>10013000530504</v>
      </c>
      <c r="E189" s="53" t="s">
        <v>545</v>
      </c>
      <c r="F189" s="52"/>
      <c r="G189" s="52"/>
      <c r="H189" s="52"/>
      <c r="I189" s="48">
        <v>5</v>
      </c>
      <c r="J189" s="48">
        <f t="shared" si="95"/>
        <v>3.3333333333333335</v>
      </c>
      <c r="K189" s="48">
        <f t="shared" si="96"/>
        <v>4.25</v>
      </c>
      <c r="L189" s="48">
        <f t="shared" si="97"/>
        <v>4.0999999999999996</v>
      </c>
      <c r="M189" s="49">
        <f t="shared" si="98"/>
        <v>7.5</v>
      </c>
      <c r="N189" s="49">
        <f t="shared" si="99"/>
        <v>11.25</v>
      </c>
      <c r="O189" s="66">
        <f t="shared" si="100"/>
        <v>1.875</v>
      </c>
      <c r="P189" s="50">
        <f t="shared" si="101"/>
        <v>37.308333333333337</v>
      </c>
      <c r="Q189" s="37"/>
      <c r="R189" s="33">
        <f t="shared" si="102"/>
        <v>0</v>
      </c>
    </row>
    <row r="190" spans="1:34" ht="14.5" x14ac:dyDescent="0.35">
      <c r="A190" s="16" t="s">
        <v>546</v>
      </c>
      <c r="B190" s="9" t="s">
        <v>547</v>
      </c>
      <c r="C190" s="27" t="s">
        <v>548</v>
      </c>
      <c r="D190" s="71">
        <v>85405</v>
      </c>
      <c r="E190" s="53" t="s">
        <v>549</v>
      </c>
      <c r="F190" s="52"/>
      <c r="G190" s="52"/>
      <c r="H190" s="52"/>
      <c r="I190" s="48">
        <v>5</v>
      </c>
      <c r="J190" s="48">
        <f t="shared" si="95"/>
        <v>3.3333333333333335</v>
      </c>
      <c r="K190" s="48">
        <f t="shared" si="96"/>
        <v>4.25</v>
      </c>
      <c r="L190" s="48">
        <f t="shared" si="97"/>
        <v>4.0999999999999996</v>
      </c>
      <c r="M190" s="49">
        <f t="shared" si="98"/>
        <v>7.5</v>
      </c>
      <c r="N190" s="49">
        <f t="shared" si="99"/>
        <v>11.25</v>
      </c>
      <c r="O190" s="66">
        <f t="shared" si="100"/>
        <v>1.875</v>
      </c>
      <c r="P190" s="50">
        <f t="shared" si="101"/>
        <v>37.308333333333337</v>
      </c>
      <c r="Q190" s="37"/>
      <c r="R190" s="33">
        <f t="shared" si="102"/>
        <v>0</v>
      </c>
    </row>
    <row r="191" spans="1:34" ht="26.5" x14ac:dyDescent="0.35">
      <c r="A191" s="16" t="s">
        <v>550</v>
      </c>
      <c r="B191" s="9" t="s">
        <v>551</v>
      </c>
      <c r="C191" s="27" t="s">
        <v>534</v>
      </c>
      <c r="D191" s="9">
        <v>5150060504</v>
      </c>
      <c r="E191" s="53" t="s">
        <v>552</v>
      </c>
      <c r="F191" s="52"/>
      <c r="G191" s="52"/>
      <c r="H191" s="52"/>
      <c r="I191" s="48">
        <v>300</v>
      </c>
      <c r="J191" s="48">
        <f t="shared" si="95"/>
        <v>200</v>
      </c>
      <c r="K191" s="48">
        <f t="shared" si="96"/>
        <v>255</v>
      </c>
      <c r="L191" s="48">
        <f t="shared" si="97"/>
        <v>245.99999999999997</v>
      </c>
      <c r="M191" s="49">
        <f t="shared" si="98"/>
        <v>450</v>
      </c>
      <c r="N191" s="49">
        <f t="shared" si="99"/>
        <v>675</v>
      </c>
      <c r="O191" s="66">
        <f t="shared" si="100"/>
        <v>112.5</v>
      </c>
      <c r="P191" s="50">
        <f t="shared" si="101"/>
        <v>2238.5</v>
      </c>
      <c r="Q191" s="37"/>
      <c r="R191" s="33">
        <f t="shared" si="102"/>
        <v>0</v>
      </c>
      <c r="S191" s="46">
        <f>SUM(R183:R191)</f>
        <v>0</v>
      </c>
    </row>
    <row r="192" spans="1:34" ht="14.5" x14ac:dyDescent="0.35">
      <c r="A192" s="16"/>
      <c r="B192" s="9"/>
      <c r="C192" s="27"/>
      <c r="D192" s="9"/>
      <c r="E192" s="53"/>
      <c r="F192" s="52"/>
      <c r="G192" s="52"/>
      <c r="H192" s="52"/>
      <c r="I192" s="48"/>
      <c r="J192" s="48"/>
      <c r="K192" s="48"/>
      <c r="L192" s="48"/>
      <c r="M192" s="74"/>
      <c r="N192" s="74"/>
      <c r="O192" s="66"/>
      <c r="P192" s="50"/>
      <c r="Q192" s="41"/>
      <c r="R192" s="33"/>
    </row>
    <row r="193" spans="1:34" ht="21" customHeight="1" x14ac:dyDescent="0.5">
      <c r="A193" s="108" t="s">
        <v>553</v>
      </c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10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</row>
    <row r="194" spans="1:34" ht="14.5" x14ac:dyDescent="0.35">
      <c r="A194" s="82">
        <v>1401</v>
      </c>
      <c r="B194" s="83" t="s">
        <v>554</v>
      </c>
      <c r="C194" s="85" t="s">
        <v>555</v>
      </c>
      <c r="D194" s="85"/>
      <c r="E194" s="85" t="s">
        <v>556</v>
      </c>
      <c r="F194" s="85"/>
      <c r="G194" s="85"/>
      <c r="H194" s="85"/>
      <c r="I194" s="83">
        <v>6</v>
      </c>
      <c r="J194" s="84">
        <v>4</v>
      </c>
      <c r="K194" s="84">
        <v>5</v>
      </c>
      <c r="L194" s="84">
        <v>5</v>
      </c>
      <c r="M194" s="85">
        <v>12</v>
      </c>
      <c r="N194" s="85">
        <v>18</v>
      </c>
      <c r="O194" s="85">
        <v>3</v>
      </c>
      <c r="P194" s="50">
        <f t="shared" ref="P194:P200" si="103">SUM(I194:O194)</f>
        <v>53</v>
      </c>
      <c r="Q194" s="37"/>
      <c r="R194" s="33">
        <f t="shared" ref="R194:R200" si="104">P194*Q194</f>
        <v>0</v>
      </c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</row>
    <row r="195" spans="1:34" ht="14.5" x14ac:dyDescent="0.35">
      <c r="A195" s="87">
        <v>1402</v>
      </c>
      <c r="B195" s="89" t="s">
        <v>557</v>
      </c>
      <c r="C195" s="90" t="s">
        <v>558</v>
      </c>
      <c r="D195" s="90"/>
      <c r="E195" s="90" t="s">
        <v>559</v>
      </c>
      <c r="F195" s="90"/>
      <c r="G195" s="90"/>
      <c r="H195" s="90"/>
      <c r="I195" s="89">
        <v>6</v>
      </c>
      <c r="J195" s="84">
        <v>4</v>
      </c>
      <c r="K195" s="84">
        <v>5</v>
      </c>
      <c r="L195" s="84">
        <v>5</v>
      </c>
      <c r="M195" s="90">
        <v>12</v>
      </c>
      <c r="N195" s="90">
        <v>18</v>
      </c>
      <c r="O195" s="90">
        <v>3</v>
      </c>
      <c r="P195" s="50">
        <f t="shared" si="103"/>
        <v>53</v>
      </c>
      <c r="Q195" s="37"/>
      <c r="R195" s="33">
        <f t="shared" si="104"/>
        <v>0</v>
      </c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</row>
    <row r="196" spans="1:34" ht="14.5" x14ac:dyDescent="0.35">
      <c r="A196" s="87">
        <v>1403</v>
      </c>
      <c r="B196" s="89" t="s">
        <v>560</v>
      </c>
      <c r="C196" s="90" t="s">
        <v>558</v>
      </c>
      <c r="D196" s="90"/>
      <c r="E196" s="90" t="s">
        <v>561</v>
      </c>
      <c r="F196" s="90"/>
      <c r="G196" s="90"/>
      <c r="H196" s="90"/>
      <c r="I196" s="89">
        <v>6</v>
      </c>
      <c r="J196" s="84">
        <v>4</v>
      </c>
      <c r="K196" s="84">
        <v>5</v>
      </c>
      <c r="L196" s="84">
        <v>5</v>
      </c>
      <c r="M196" s="90">
        <v>12</v>
      </c>
      <c r="N196" s="90">
        <v>18</v>
      </c>
      <c r="O196" s="90">
        <v>3</v>
      </c>
      <c r="P196" s="50">
        <f t="shared" si="103"/>
        <v>53</v>
      </c>
      <c r="Q196" s="37"/>
      <c r="R196" s="33">
        <f t="shared" si="104"/>
        <v>0</v>
      </c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</row>
    <row r="197" spans="1:34" ht="14.5" x14ac:dyDescent="0.35">
      <c r="A197" s="87">
        <v>1405</v>
      </c>
      <c r="B197" s="89" t="s">
        <v>562</v>
      </c>
      <c r="C197" s="90" t="s">
        <v>558</v>
      </c>
      <c r="D197" s="90"/>
      <c r="E197" s="90" t="s">
        <v>563</v>
      </c>
      <c r="F197" s="90"/>
      <c r="G197" s="90"/>
      <c r="H197" s="90"/>
      <c r="I197" s="89">
        <v>6</v>
      </c>
      <c r="J197" s="84">
        <v>4</v>
      </c>
      <c r="K197" s="84">
        <v>5</v>
      </c>
      <c r="L197" s="84">
        <v>5</v>
      </c>
      <c r="M197" s="90">
        <v>12</v>
      </c>
      <c r="N197" s="90">
        <v>18</v>
      </c>
      <c r="O197" s="90">
        <v>3</v>
      </c>
      <c r="P197" s="50">
        <f t="shared" si="103"/>
        <v>53</v>
      </c>
      <c r="Q197" s="37"/>
      <c r="R197" s="33">
        <f t="shared" si="104"/>
        <v>0</v>
      </c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</row>
    <row r="198" spans="1:34" ht="14.5" x14ac:dyDescent="0.35">
      <c r="A198" s="87">
        <v>1406</v>
      </c>
      <c r="B198" s="89" t="s">
        <v>564</v>
      </c>
      <c r="C198" s="90" t="s">
        <v>558</v>
      </c>
      <c r="D198" s="90"/>
      <c r="E198" s="90" t="s">
        <v>563</v>
      </c>
      <c r="F198" s="90"/>
      <c r="G198" s="90"/>
      <c r="H198" s="90"/>
      <c r="I198" s="89">
        <v>6</v>
      </c>
      <c r="J198" s="84">
        <v>4</v>
      </c>
      <c r="K198" s="84">
        <v>5</v>
      </c>
      <c r="L198" s="84">
        <v>5</v>
      </c>
      <c r="M198" s="90">
        <v>12</v>
      </c>
      <c r="N198" s="90">
        <v>18</v>
      </c>
      <c r="O198" s="90">
        <v>3</v>
      </c>
      <c r="P198" s="50">
        <f t="shared" si="103"/>
        <v>53</v>
      </c>
      <c r="Q198" s="37"/>
      <c r="R198" s="33">
        <f t="shared" si="104"/>
        <v>0</v>
      </c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</row>
    <row r="199" spans="1:34" ht="14.5" x14ac:dyDescent="0.35">
      <c r="A199" s="87">
        <v>1407</v>
      </c>
      <c r="B199" s="89" t="s">
        <v>565</v>
      </c>
      <c r="C199" s="90" t="s">
        <v>558</v>
      </c>
      <c r="D199" s="90"/>
      <c r="E199" s="90" t="s">
        <v>563</v>
      </c>
      <c r="F199" s="90"/>
      <c r="G199" s="90"/>
      <c r="H199" s="90"/>
      <c r="I199" s="89">
        <v>6</v>
      </c>
      <c r="J199" s="84">
        <v>4</v>
      </c>
      <c r="K199" s="84">
        <v>5</v>
      </c>
      <c r="L199" s="84">
        <v>5</v>
      </c>
      <c r="M199" s="90">
        <v>12</v>
      </c>
      <c r="N199" s="90">
        <v>18</v>
      </c>
      <c r="O199" s="90">
        <v>3</v>
      </c>
      <c r="P199" s="50">
        <f t="shared" si="103"/>
        <v>53</v>
      </c>
      <c r="Q199" s="37"/>
      <c r="R199" s="33">
        <f t="shared" si="104"/>
        <v>0</v>
      </c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</row>
    <row r="200" spans="1:34" ht="14.5" x14ac:dyDescent="0.35">
      <c r="A200" s="87">
        <v>1408</v>
      </c>
      <c r="B200" s="77" t="s">
        <v>566</v>
      </c>
      <c r="C200" s="77" t="s">
        <v>558</v>
      </c>
      <c r="D200" s="78" t="s">
        <v>567</v>
      </c>
      <c r="E200" s="92" t="s">
        <v>563</v>
      </c>
      <c r="F200" s="105"/>
      <c r="G200" s="105"/>
      <c r="H200" s="105"/>
      <c r="I200" s="89">
        <v>6</v>
      </c>
      <c r="J200" s="84">
        <v>4</v>
      </c>
      <c r="K200" s="84">
        <v>5</v>
      </c>
      <c r="L200" s="84">
        <v>5</v>
      </c>
      <c r="M200" s="90">
        <v>12</v>
      </c>
      <c r="N200" s="90">
        <v>18</v>
      </c>
      <c r="O200" s="90">
        <v>3</v>
      </c>
      <c r="P200" s="50">
        <f t="shared" si="103"/>
        <v>53</v>
      </c>
      <c r="Q200" s="37"/>
      <c r="R200" s="33">
        <f t="shared" si="104"/>
        <v>0</v>
      </c>
      <c r="S200" s="97">
        <f>SUM(R194:R200)</f>
        <v>0</v>
      </c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</row>
    <row r="201" spans="1:34" ht="14.5" x14ac:dyDescent="0.35">
      <c r="A201" s="93" t="s">
        <v>567</v>
      </c>
      <c r="B201" s="79" t="s">
        <v>567</v>
      </c>
      <c r="C201" s="79" t="s">
        <v>567</v>
      </c>
      <c r="D201" s="80" t="s">
        <v>567</v>
      </c>
      <c r="E201" s="94" t="s">
        <v>567</v>
      </c>
      <c r="F201" s="106"/>
      <c r="G201" s="106"/>
      <c r="H201" s="106"/>
      <c r="I201" s="89" t="s">
        <v>567</v>
      </c>
      <c r="J201" s="90" t="s">
        <v>567</v>
      </c>
      <c r="K201" s="90" t="s">
        <v>567</v>
      </c>
      <c r="L201" s="90" t="s">
        <v>567</v>
      </c>
      <c r="M201" s="90" t="s">
        <v>567</v>
      </c>
      <c r="N201" s="90" t="s">
        <v>567</v>
      </c>
      <c r="O201" s="90" t="s">
        <v>567</v>
      </c>
      <c r="P201" s="95" t="s">
        <v>567</v>
      </c>
      <c r="Q201" s="95"/>
      <c r="R201" s="95" t="s">
        <v>567</v>
      </c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</row>
    <row r="202" spans="1:34" ht="21" customHeight="1" x14ac:dyDescent="0.35">
      <c r="A202" s="111" t="s">
        <v>568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3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</row>
    <row r="203" spans="1:34" ht="14.5" x14ac:dyDescent="0.35">
      <c r="A203" s="82">
        <v>1501</v>
      </c>
      <c r="B203" s="75" t="s">
        <v>569</v>
      </c>
      <c r="C203" s="75" t="s">
        <v>570</v>
      </c>
      <c r="D203" s="76" t="s">
        <v>567</v>
      </c>
      <c r="E203" s="88" t="s">
        <v>571</v>
      </c>
      <c r="F203" s="107"/>
      <c r="G203" s="107"/>
      <c r="H203" s="107"/>
      <c r="I203" s="83">
        <v>10</v>
      </c>
      <c r="J203" s="84">
        <v>7</v>
      </c>
      <c r="K203" s="84">
        <v>9</v>
      </c>
      <c r="L203" s="84">
        <v>8</v>
      </c>
      <c r="M203" s="85">
        <v>36</v>
      </c>
      <c r="N203" s="85">
        <v>54</v>
      </c>
      <c r="O203" s="85">
        <v>9</v>
      </c>
      <c r="P203" s="50">
        <f t="shared" ref="P203:P231" si="105">SUM(I203:O203)</f>
        <v>133</v>
      </c>
      <c r="Q203" s="37"/>
      <c r="R203" s="33">
        <f t="shared" ref="R203:R231" si="106">P203*Q203</f>
        <v>0</v>
      </c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</row>
    <row r="204" spans="1:34" ht="14.5" x14ac:dyDescent="0.35">
      <c r="A204" s="87">
        <v>1502</v>
      </c>
      <c r="B204" s="77" t="s">
        <v>572</v>
      </c>
      <c r="C204" s="77" t="s">
        <v>573</v>
      </c>
      <c r="D204" s="78" t="s">
        <v>567</v>
      </c>
      <c r="E204" s="92" t="s">
        <v>574</v>
      </c>
      <c r="F204" s="105"/>
      <c r="G204" s="105"/>
      <c r="H204" s="105"/>
      <c r="I204" s="89">
        <v>400</v>
      </c>
      <c r="J204" s="84">
        <v>267</v>
      </c>
      <c r="K204" s="84">
        <v>340</v>
      </c>
      <c r="L204" s="84">
        <v>328</v>
      </c>
      <c r="M204" s="90">
        <v>720</v>
      </c>
      <c r="N204" s="90">
        <v>1080</v>
      </c>
      <c r="O204" s="90">
        <v>180</v>
      </c>
      <c r="P204" s="50">
        <f t="shared" si="105"/>
        <v>3315</v>
      </c>
      <c r="Q204" s="37"/>
      <c r="R204" s="33">
        <f t="shared" si="106"/>
        <v>0</v>
      </c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</row>
    <row r="205" spans="1:34" ht="14.5" x14ac:dyDescent="0.35">
      <c r="A205" s="87">
        <v>1503</v>
      </c>
      <c r="B205" s="75" t="s">
        <v>575</v>
      </c>
      <c r="C205" s="75" t="s">
        <v>576</v>
      </c>
      <c r="D205" s="76" t="s">
        <v>567</v>
      </c>
      <c r="E205" s="88" t="s">
        <v>577</v>
      </c>
      <c r="F205" s="107"/>
      <c r="G205" s="107"/>
      <c r="H205" s="107"/>
      <c r="I205" s="89">
        <v>80</v>
      </c>
      <c r="J205" s="84">
        <v>53</v>
      </c>
      <c r="K205" s="84">
        <v>68</v>
      </c>
      <c r="L205" s="84">
        <v>66</v>
      </c>
      <c r="M205" s="90">
        <v>108</v>
      </c>
      <c r="N205" s="90">
        <v>162</v>
      </c>
      <c r="O205" s="90">
        <v>27</v>
      </c>
      <c r="P205" s="50">
        <f t="shared" si="105"/>
        <v>564</v>
      </c>
      <c r="Q205" s="37"/>
      <c r="R205" s="33">
        <f t="shared" si="106"/>
        <v>0</v>
      </c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</row>
    <row r="206" spans="1:34" ht="14.5" x14ac:dyDescent="0.35">
      <c r="A206" s="87">
        <v>1504</v>
      </c>
      <c r="B206" s="75" t="s">
        <v>578</v>
      </c>
      <c r="C206" s="75" t="s">
        <v>576</v>
      </c>
      <c r="D206" s="76" t="s">
        <v>567</v>
      </c>
      <c r="E206" s="88" t="s">
        <v>577</v>
      </c>
      <c r="F206" s="107"/>
      <c r="G206" s="107"/>
      <c r="H206" s="107"/>
      <c r="I206" s="89">
        <v>80</v>
      </c>
      <c r="J206" s="84">
        <v>53</v>
      </c>
      <c r="K206" s="84">
        <v>68</v>
      </c>
      <c r="L206" s="84">
        <v>66</v>
      </c>
      <c r="M206" s="90">
        <v>108</v>
      </c>
      <c r="N206" s="90">
        <v>162</v>
      </c>
      <c r="O206" s="90">
        <v>27</v>
      </c>
      <c r="P206" s="50">
        <f t="shared" si="105"/>
        <v>564</v>
      </c>
      <c r="Q206" s="37"/>
      <c r="R206" s="33">
        <f t="shared" si="106"/>
        <v>0</v>
      </c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</row>
    <row r="207" spans="1:34" ht="26.5" x14ac:dyDescent="0.35">
      <c r="A207" s="87">
        <v>1505</v>
      </c>
      <c r="B207" s="75" t="s">
        <v>579</v>
      </c>
      <c r="C207" s="75" t="s">
        <v>580</v>
      </c>
      <c r="D207" s="76" t="s">
        <v>567</v>
      </c>
      <c r="E207" s="88" t="s">
        <v>581</v>
      </c>
      <c r="F207" s="107"/>
      <c r="G207" s="107"/>
      <c r="H207" s="107"/>
      <c r="I207" s="89">
        <v>5</v>
      </c>
      <c r="J207" s="84">
        <v>3</v>
      </c>
      <c r="K207" s="84">
        <v>4</v>
      </c>
      <c r="L207" s="84">
        <v>4</v>
      </c>
      <c r="M207" s="90">
        <v>12</v>
      </c>
      <c r="N207" s="90">
        <v>18</v>
      </c>
      <c r="O207" s="90">
        <v>3</v>
      </c>
      <c r="P207" s="50">
        <f t="shared" si="105"/>
        <v>49</v>
      </c>
      <c r="Q207" s="37"/>
      <c r="R207" s="33">
        <f t="shared" si="106"/>
        <v>0</v>
      </c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</row>
    <row r="208" spans="1:34" ht="26.5" x14ac:dyDescent="0.35">
      <c r="A208" s="87">
        <v>1506</v>
      </c>
      <c r="B208" s="75" t="s">
        <v>582</v>
      </c>
      <c r="C208" s="75" t="s">
        <v>580</v>
      </c>
      <c r="D208" s="76" t="s">
        <v>567</v>
      </c>
      <c r="E208" s="88" t="s">
        <v>581</v>
      </c>
      <c r="F208" s="107"/>
      <c r="G208" s="107"/>
      <c r="H208" s="107"/>
      <c r="I208" s="89">
        <v>10</v>
      </c>
      <c r="J208" s="84">
        <v>7</v>
      </c>
      <c r="K208" s="84">
        <v>9</v>
      </c>
      <c r="L208" s="84">
        <v>8</v>
      </c>
      <c r="M208" s="90">
        <v>36</v>
      </c>
      <c r="N208" s="90">
        <v>54</v>
      </c>
      <c r="O208" s="90">
        <v>9</v>
      </c>
      <c r="P208" s="50">
        <f t="shared" si="105"/>
        <v>133</v>
      </c>
      <c r="Q208" s="37"/>
      <c r="R208" s="33">
        <f t="shared" si="106"/>
        <v>0</v>
      </c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</row>
    <row r="209" spans="1:34" ht="26.5" x14ac:dyDescent="0.35">
      <c r="A209" s="87">
        <v>1507</v>
      </c>
      <c r="B209" s="75" t="s">
        <v>583</v>
      </c>
      <c r="C209" s="75" t="s">
        <v>580</v>
      </c>
      <c r="D209" s="76" t="s">
        <v>567</v>
      </c>
      <c r="E209" s="88" t="s">
        <v>584</v>
      </c>
      <c r="F209" s="107"/>
      <c r="G209" s="107"/>
      <c r="H209" s="107"/>
      <c r="I209" s="89">
        <v>100</v>
      </c>
      <c r="J209" s="84">
        <v>67</v>
      </c>
      <c r="K209" s="84">
        <v>85</v>
      </c>
      <c r="L209" s="84">
        <v>82</v>
      </c>
      <c r="M209" s="90">
        <v>108</v>
      </c>
      <c r="N209" s="90">
        <v>162</v>
      </c>
      <c r="O209" s="90">
        <v>27</v>
      </c>
      <c r="P209" s="50">
        <f t="shared" si="105"/>
        <v>631</v>
      </c>
      <c r="Q209" s="37"/>
      <c r="R209" s="33">
        <f t="shared" si="106"/>
        <v>0</v>
      </c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</row>
    <row r="210" spans="1:34" ht="26.5" x14ac:dyDescent="0.35">
      <c r="A210" s="87">
        <v>1508</v>
      </c>
      <c r="B210" s="75" t="s">
        <v>585</v>
      </c>
      <c r="C210" s="75" t="s">
        <v>580</v>
      </c>
      <c r="D210" s="76" t="s">
        <v>567</v>
      </c>
      <c r="E210" s="88" t="s">
        <v>584</v>
      </c>
      <c r="F210" s="107"/>
      <c r="G210" s="107"/>
      <c r="H210" s="107"/>
      <c r="I210" s="89">
        <v>100</v>
      </c>
      <c r="J210" s="84">
        <v>67</v>
      </c>
      <c r="K210" s="84">
        <v>85</v>
      </c>
      <c r="L210" s="84">
        <v>82</v>
      </c>
      <c r="M210" s="90">
        <v>108</v>
      </c>
      <c r="N210" s="90">
        <v>162</v>
      </c>
      <c r="O210" s="90">
        <v>27</v>
      </c>
      <c r="P210" s="50">
        <f t="shared" si="105"/>
        <v>631</v>
      </c>
      <c r="Q210" s="37"/>
      <c r="R210" s="33">
        <f t="shared" si="106"/>
        <v>0</v>
      </c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</row>
    <row r="211" spans="1:34" ht="26.5" x14ac:dyDescent="0.35">
      <c r="A211" s="87">
        <v>1509</v>
      </c>
      <c r="B211" s="75" t="s">
        <v>586</v>
      </c>
      <c r="C211" s="75" t="s">
        <v>580</v>
      </c>
      <c r="D211" s="76" t="s">
        <v>567</v>
      </c>
      <c r="E211" s="88" t="s">
        <v>587</v>
      </c>
      <c r="F211" s="107"/>
      <c r="G211" s="107"/>
      <c r="H211" s="107"/>
      <c r="I211" s="89">
        <v>100</v>
      </c>
      <c r="J211" s="84">
        <v>67</v>
      </c>
      <c r="K211" s="84">
        <v>85</v>
      </c>
      <c r="L211" s="84">
        <v>82</v>
      </c>
      <c r="M211" s="90">
        <v>108</v>
      </c>
      <c r="N211" s="90">
        <v>162</v>
      </c>
      <c r="O211" s="90">
        <v>27</v>
      </c>
      <c r="P211" s="50">
        <f t="shared" si="105"/>
        <v>631</v>
      </c>
      <c r="Q211" s="37"/>
      <c r="R211" s="33">
        <f t="shared" si="106"/>
        <v>0</v>
      </c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</row>
    <row r="212" spans="1:34" ht="25.5" customHeight="1" x14ac:dyDescent="0.35">
      <c r="A212" s="87">
        <v>1510</v>
      </c>
      <c r="B212" s="75" t="s">
        <v>588</v>
      </c>
      <c r="C212" s="75" t="s">
        <v>580</v>
      </c>
      <c r="D212" s="76" t="s">
        <v>567</v>
      </c>
      <c r="E212" s="88" t="s">
        <v>587</v>
      </c>
      <c r="F212" s="107"/>
      <c r="G212" s="107"/>
      <c r="H212" s="107"/>
      <c r="I212" s="89">
        <v>100</v>
      </c>
      <c r="J212" s="84">
        <v>67</v>
      </c>
      <c r="K212" s="84">
        <v>85</v>
      </c>
      <c r="L212" s="84">
        <v>82</v>
      </c>
      <c r="M212" s="90">
        <v>108</v>
      </c>
      <c r="N212" s="90">
        <v>162</v>
      </c>
      <c r="O212" s="90">
        <v>27</v>
      </c>
      <c r="P212" s="50">
        <f t="shared" si="105"/>
        <v>631</v>
      </c>
      <c r="Q212" s="37"/>
      <c r="R212" s="33">
        <f t="shared" si="106"/>
        <v>0</v>
      </c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</row>
    <row r="213" spans="1:34" ht="25.5" customHeight="1" x14ac:dyDescent="0.35">
      <c r="A213" s="87">
        <v>1511</v>
      </c>
      <c r="B213" s="75" t="s">
        <v>589</v>
      </c>
      <c r="C213" s="75" t="s">
        <v>580</v>
      </c>
      <c r="D213" s="76" t="s">
        <v>567</v>
      </c>
      <c r="E213" s="88" t="s">
        <v>590</v>
      </c>
      <c r="F213" s="107"/>
      <c r="G213" s="107"/>
      <c r="H213" s="107"/>
      <c r="I213" s="89">
        <v>40</v>
      </c>
      <c r="J213" s="84">
        <v>27</v>
      </c>
      <c r="K213" s="84">
        <v>34</v>
      </c>
      <c r="L213" s="84">
        <v>33</v>
      </c>
      <c r="M213" s="90">
        <v>36</v>
      </c>
      <c r="N213" s="90">
        <v>54</v>
      </c>
      <c r="O213" s="90">
        <v>9</v>
      </c>
      <c r="P213" s="50">
        <f t="shared" si="105"/>
        <v>233</v>
      </c>
      <c r="Q213" s="37"/>
      <c r="R213" s="33">
        <f t="shared" si="106"/>
        <v>0</v>
      </c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</row>
    <row r="214" spans="1:34" ht="25.5" customHeight="1" x14ac:dyDescent="0.35">
      <c r="A214" s="87">
        <v>1512</v>
      </c>
      <c r="B214" s="75" t="s">
        <v>591</v>
      </c>
      <c r="C214" s="75" t="s">
        <v>580</v>
      </c>
      <c r="D214" s="76" t="s">
        <v>567</v>
      </c>
      <c r="E214" s="88" t="s">
        <v>592</v>
      </c>
      <c r="F214" s="107"/>
      <c r="G214" s="107"/>
      <c r="H214" s="107"/>
      <c r="I214" s="89">
        <v>40</v>
      </c>
      <c r="J214" s="84">
        <v>27</v>
      </c>
      <c r="K214" s="84">
        <v>34</v>
      </c>
      <c r="L214" s="84">
        <v>33</v>
      </c>
      <c r="M214" s="90">
        <v>36</v>
      </c>
      <c r="N214" s="90">
        <v>54</v>
      </c>
      <c r="O214" s="90">
        <v>9</v>
      </c>
      <c r="P214" s="50">
        <f t="shared" si="105"/>
        <v>233</v>
      </c>
      <c r="Q214" s="37"/>
      <c r="R214" s="33">
        <f t="shared" si="106"/>
        <v>0</v>
      </c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</row>
    <row r="215" spans="1:34" ht="25.5" customHeight="1" x14ac:dyDescent="0.35">
      <c r="A215" s="87">
        <v>1513</v>
      </c>
      <c r="B215" s="75" t="s">
        <v>593</v>
      </c>
      <c r="C215" s="75" t="s">
        <v>580</v>
      </c>
      <c r="D215" s="76" t="s">
        <v>567</v>
      </c>
      <c r="E215" s="88" t="s">
        <v>594</v>
      </c>
      <c r="F215" s="107"/>
      <c r="G215" s="107"/>
      <c r="H215" s="107"/>
      <c r="I215" s="89">
        <v>20</v>
      </c>
      <c r="J215" s="84">
        <v>13</v>
      </c>
      <c r="K215" s="84">
        <v>17</v>
      </c>
      <c r="L215" s="84">
        <v>16</v>
      </c>
      <c r="M215" s="90">
        <v>72</v>
      </c>
      <c r="N215" s="90">
        <v>108</v>
      </c>
      <c r="O215" s="90">
        <v>18</v>
      </c>
      <c r="P215" s="50">
        <f t="shared" si="105"/>
        <v>264</v>
      </c>
      <c r="Q215" s="37"/>
      <c r="R215" s="33">
        <f t="shared" si="106"/>
        <v>0</v>
      </c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</row>
    <row r="216" spans="1:34" ht="25.5" customHeight="1" x14ac:dyDescent="0.35">
      <c r="A216" s="87">
        <v>1514</v>
      </c>
      <c r="B216" s="75" t="s">
        <v>595</v>
      </c>
      <c r="C216" s="75" t="s">
        <v>580</v>
      </c>
      <c r="D216" s="76" t="s">
        <v>567</v>
      </c>
      <c r="E216" s="88" t="s">
        <v>596</v>
      </c>
      <c r="F216" s="107"/>
      <c r="G216" s="107"/>
      <c r="H216" s="107"/>
      <c r="I216" s="89">
        <v>20</v>
      </c>
      <c r="J216" s="84">
        <v>13</v>
      </c>
      <c r="K216" s="84">
        <v>17</v>
      </c>
      <c r="L216" s="84">
        <v>16</v>
      </c>
      <c r="M216" s="90">
        <v>36</v>
      </c>
      <c r="N216" s="90">
        <v>54</v>
      </c>
      <c r="O216" s="90">
        <v>9</v>
      </c>
      <c r="P216" s="50">
        <f t="shared" si="105"/>
        <v>165</v>
      </c>
      <c r="Q216" s="37"/>
      <c r="R216" s="33">
        <f t="shared" si="106"/>
        <v>0</v>
      </c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</row>
    <row r="217" spans="1:34" ht="25.5" customHeight="1" x14ac:dyDescent="0.35">
      <c r="A217" s="87">
        <v>1515</v>
      </c>
      <c r="B217" s="84" t="s">
        <v>597</v>
      </c>
      <c r="C217" s="75" t="s">
        <v>580</v>
      </c>
      <c r="D217" s="76" t="s">
        <v>567</v>
      </c>
      <c r="E217" s="88" t="s">
        <v>598</v>
      </c>
      <c r="F217" s="107"/>
      <c r="G217" s="107"/>
      <c r="H217" s="107"/>
      <c r="I217" s="89">
        <v>10</v>
      </c>
      <c r="J217" s="84">
        <v>7</v>
      </c>
      <c r="K217" s="84">
        <v>9</v>
      </c>
      <c r="L217" s="84">
        <v>8</v>
      </c>
      <c r="M217" s="90">
        <v>12</v>
      </c>
      <c r="N217" s="90">
        <v>18</v>
      </c>
      <c r="O217" s="90">
        <v>3</v>
      </c>
      <c r="P217" s="50">
        <f t="shared" si="105"/>
        <v>67</v>
      </c>
      <c r="Q217" s="37"/>
      <c r="R217" s="33">
        <f t="shared" si="106"/>
        <v>0</v>
      </c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</row>
    <row r="218" spans="1:34" ht="25.5" customHeight="1" x14ac:dyDescent="0.35">
      <c r="A218" s="87">
        <v>1516</v>
      </c>
      <c r="B218" s="75" t="s">
        <v>599</v>
      </c>
      <c r="C218" s="75" t="s">
        <v>580</v>
      </c>
      <c r="D218" s="76" t="s">
        <v>567</v>
      </c>
      <c r="E218" s="88" t="s">
        <v>600</v>
      </c>
      <c r="F218" s="107"/>
      <c r="G218" s="107"/>
      <c r="H218" s="107"/>
      <c r="I218" s="89">
        <v>40</v>
      </c>
      <c r="J218" s="84">
        <v>27</v>
      </c>
      <c r="K218" s="84">
        <v>34</v>
      </c>
      <c r="L218" s="84">
        <v>33</v>
      </c>
      <c r="M218" s="90">
        <v>72</v>
      </c>
      <c r="N218" s="90">
        <v>108</v>
      </c>
      <c r="O218" s="90">
        <v>18</v>
      </c>
      <c r="P218" s="50">
        <f t="shared" si="105"/>
        <v>332</v>
      </c>
      <c r="Q218" s="37"/>
      <c r="R218" s="33">
        <f t="shared" si="106"/>
        <v>0</v>
      </c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</row>
    <row r="219" spans="1:34" ht="25.5" customHeight="1" x14ac:dyDescent="0.35">
      <c r="A219" s="87">
        <v>1517</v>
      </c>
      <c r="B219" s="75" t="s">
        <v>601</v>
      </c>
      <c r="C219" s="75" t="s">
        <v>580</v>
      </c>
      <c r="D219" s="76" t="s">
        <v>567</v>
      </c>
      <c r="E219" s="88" t="s">
        <v>602</v>
      </c>
      <c r="F219" s="107"/>
      <c r="G219" s="107"/>
      <c r="H219" s="107"/>
      <c r="I219" s="89">
        <v>100</v>
      </c>
      <c r="J219" s="84">
        <v>67</v>
      </c>
      <c r="K219" s="84">
        <v>85</v>
      </c>
      <c r="L219" s="84">
        <v>82</v>
      </c>
      <c r="M219" s="90">
        <v>72</v>
      </c>
      <c r="N219" s="90">
        <v>108</v>
      </c>
      <c r="O219" s="90">
        <v>18</v>
      </c>
      <c r="P219" s="50">
        <f t="shared" si="105"/>
        <v>532</v>
      </c>
      <c r="Q219" s="37"/>
      <c r="R219" s="33">
        <f t="shared" si="106"/>
        <v>0</v>
      </c>
      <c r="S219" s="81"/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</row>
    <row r="220" spans="1:34" ht="25.5" customHeight="1" x14ac:dyDescent="0.35">
      <c r="A220" s="87">
        <v>1518</v>
      </c>
      <c r="B220" s="75" t="s">
        <v>603</v>
      </c>
      <c r="C220" s="75" t="s">
        <v>580</v>
      </c>
      <c r="D220" s="76" t="s">
        <v>567</v>
      </c>
      <c r="E220" s="88" t="s">
        <v>604</v>
      </c>
      <c r="F220" s="107"/>
      <c r="G220" s="107"/>
      <c r="H220" s="107"/>
      <c r="I220" s="89">
        <v>60</v>
      </c>
      <c r="J220" s="84">
        <v>40</v>
      </c>
      <c r="K220" s="84">
        <v>51</v>
      </c>
      <c r="L220" s="84">
        <v>49</v>
      </c>
      <c r="M220" s="90">
        <v>72</v>
      </c>
      <c r="N220" s="90">
        <v>108</v>
      </c>
      <c r="O220" s="90">
        <v>18</v>
      </c>
      <c r="P220" s="50">
        <f t="shared" si="105"/>
        <v>398</v>
      </c>
      <c r="Q220" s="37"/>
      <c r="R220" s="33">
        <f t="shared" si="106"/>
        <v>0</v>
      </c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</row>
    <row r="221" spans="1:34" ht="25.5" customHeight="1" x14ac:dyDescent="0.35">
      <c r="A221" s="87">
        <v>1519</v>
      </c>
      <c r="B221" s="75" t="s">
        <v>605</v>
      </c>
      <c r="C221" s="75" t="s">
        <v>580</v>
      </c>
      <c r="D221" s="76" t="s">
        <v>567</v>
      </c>
      <c r="E221" s="88" t="s">
        <v>598</v>
      </c>
      <c r="F221" s="107"/>
      <c r="G221" s="107"/>
      <c r="H221" s="107"/>
      <c r="I221" s="89">
        <v>80</v>
      </c>
      <c r="J221" s="84">
        <v>53</v>
      </c>
      <c r="K221" s="84">
        <v>68</v>
      </c>
      <c r="L221" s="84">
        <v>66</v>
      </c>
      <c r="M221" s="90">
        <v>72</v>
      </c>
      <c r="N221" s="90">
        <v>108</v>
      </c>
      <c r="O221" s="90">
        <v>18</v>
      </c>
      <c r="P221" s="50">
        <f t="shared" si="105"/>
        <v>465</v>
      </c>
      <c r="Q221" s="37"/>
      <c r="R221" s="33">
        <f t="shared" si="106"/>
        <v>0</v>
      </c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</row>
    <row r="222" spans="1:34" ht="25.5" customHeight="1" x14ac:dyDescent="0.35">
      <c r="A222" s="87">
        <v>1520</v>
      </c>
      <c r="B222" s="75" t="s">
        <v>606</v>
      </c>
      <c r="C222" s="75" t="s">
        <v>580</v>
      </c>
      <c r="D222" s="76" t="s">
        <v>567</v>
      </c>
      <c r="E222" s="88" t="s">
        <v>607</v>
      </c>
      <c r="F222" s="107"/>
      <c r="G222" s="107"/>
      <c r="H222" s="107"/>
      <c r="I222" s="89">
        <v>40</v>
      </c>
      <c r="J222" s="84">
        <v>27</v>
      </c>
      <c r="K222" s="84">
        <v>34</v>
      </c>
      <c r="L222" s="84">
        <v>33</v>
      </c>
      <c r="M222" s="90">
        <v>12</v>
      </c>
      <c r="N222" s="90">
        <v>18</v>
      </c>
      <c r="O222" s="90">
        <v>3</v>
      </c>
      <c r="P222" s="50">
        <f t="shared" si="105"/>
        <v>167</v>
      </c>
      <c r="Q222" s="37"/>
      <c r="R222" s="33">
        <f t="shared" si="106"/>
        <v>0</v>
      </c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</row>
    <row r="223" spans="1:34" ht="25.5" customHeight="1" x14ac:dyDescent="0.35">
      <c r="A223" s="87">
        <v>1521</v>
      </c>
      <c r="B223" s="75" t="s">
        <v>608</v>
      </c>
      <c r="C223" s="75" t="s">
        <v>580</v>
      </c>
      <c r="D223" s="76" t="s">
        <v>567</v>
      </c>
      <c r="E223" s="88" t="s">
        <v>609</v>
      </c>
      <c r="F223" s="107"/>
      <c r="G223" s="107"/>
      <c r="H223" s="107"/>
      <c r="I223" s="89">
        <v>10</v>
      </c>
      <c r="J223" s="84">
        <v>7</v>
      </c>
      <c r="K223" s="84">
        <v>9</v>
      </c>
      <c r="L223" s="84">
        <v>8</v>
      </c>
      <c r="M223" s="90">
        <v>12</v>
      </c>
      <c r="N223" s="90">
        <v>18</v>
      </c>
      <c r="O223" s="90">
        <v>3</v>
      </c>
      <c r="P223" s="50">
        <f t="shared" si="105"/>
        <v>67</v>
      </c>
      <c r="Q223" s="37"/>
      <c r="R223" s="33">
        <f t="shared" si="106"/>
        <v>0</v>
      </c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</row>
    <row r="224" spans="1:34" ht="25.5" customHeight="1" x14ac:dyDescent="0.35">
      <c r="A224" s="87">
        <v>1522</v>
      </c>
      <c r="B224" s="75" t="s">
        <v>610</v>
      </c>
      <c r="C224" s="75" t="s">
        <v>580</v>
      </c>
      <c r="D224" s="76" t="s">
        <v>567</v>
      </c>
      <c r="E224" s="88" t="s">
        <v>611</v>
      </c>
      <c r="F224" s="107"/>
      <c r="G224" s="107"/>
      <c r="H224" s="107"/>
      <c r="I224" s="89">
        <v>10</v>
      </c>
      <c r="J224" s="84">
        <v>7</v>
      </c>
      <c r="K224" s="84">
        <v>9</v>
      </c>
      <c r="L224" s="84">
        <v>8</v>
      </c>
      <c r="M224" s="90">
        <v>12</v>
      </c>
      <c r="N224" s="90">
        <v>18</v>
      </c>
      <c r="O224" s="90">
        <v>3</v>
      </c>
      <c r="P224" s="50">
        <f t="shared" si="105"/>
        <v>67</v>
      </c>
      <c r="Q224" s="37"/>
      <c r="R224" s="33">
        <f t="shared" si="106"/>
        <v>0</v>
      </c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</row>
    <row r="225" spans="1:34" ht="25.5" customHeight="1" x14ac:dyDescent="0.35">
      <c r="A225" s="87">
        <v>1523</v>
      </c>
      <c r="B225" s="75" t="s">
        <v>612</v>
      </c>
      <c r="C225" s="75" t="s">
        <v>580</v>
      </c>
      <c r="D225" s="76" t="s">
        <v>567</v>
      </c>
      <c r="E225" s="88" t="s">
        <v>584</v>
      </c>
      <c r="F225" s="107"/>
      <c r="G225" s="107"/>
      <c r="H225" s="107"/>
      <c r="I225" s="89">
        <v>20</v>
      </c>
      <c r="J225" s="84">
        <v>13</v>
      </c>
      <c r="K225" s="84">
        <v>17</v>
      </c>
      <c r="L225" s="84">
        <v>16</v>
      </c>
      <c r="M225" s="90">
        <v>12</v>
      </c>
      <c r="N225" s="90">
        <v>18</v>
      </c>
      <c r="O225" s="90">
        <v>3</v>
      </c>
      <c r="P225" s="50">
        <f t="shared" si="105"/>
        <v>99</v>
      </c>
      <c r="Q225" s="37"/>
      <c r="R225" s="33">
        <f t="shared" si="106"/>
        <v>0</v>
      </c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</row>
    <row r="226" spans="1:34" ht="25.5" customHeight="1" x14ac:dyDescent="0.35">
      <c r="A226" s="87">
        <v>1524</v>
      </c>
      <c r="B226" s="75" t="s">
        <v>613</v>
      </c>
      <c r="C226" s="75" t="s">
        <v>580</v>
      </c>
      <c r="D226" s="76" t="s">
        <v>567</v>
      </c>
      <c r="E226" s="88" t="s">
        <v>614</v>
      </c>
      <c r="F226" s="107"/>
      <c r="G226" s="107"/>
      <c r="H226" s="107"/>
      <c r="I226" s="89">
        <v>30</v>
      </c>
      <c r="J226" s="84">
        <v>20</v>
      </c>
      <c r="K226" s="84">
        <v>26</v>
      </c>
      <c r="L226" s="84">
        <v>25</v>
      </c>
      <c r="M226" s="90">
        <v>36</v>
      </c>
      <c r="N226" s="90">
        <v>54</v>
      </c>
      <c r="O226" s="90">
        <v>9</v>
      </c>
      <c r="P226" s="50">
        <f t="shared" si="105"/>
        <v>200</v>
      </c>
      <c r="Q226" s="37"/>
      <c r="R226" s="33">
        <f t="shared" si="106"/>
        <v>0</v>
      </c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</row>
    <row r="227" spans="1:34" ht="25.5" customHeight="1" x14ac:dyDescent="0.35">
      <c r="A227" s="87">
        <v>1525</v>
      </c>
      <c r="B227" s="75" t="s">
        <v>615</v>
      </c>
      <c r="C227" s="75" t="s">
        <v>580</v>
      </c>
      <c r="D227" s="76" t="s">
        <v>567</v>
      </c>
      <c r="E227" s="88" t="s">
        <v>614</v>
      </c>
      <c r="F227" s="107"/>
      <c r="G227" s="107"/>
      <c r="H227" s="107"/>
      <c r="I227" s="89">
        <v>30</v>
      </c>
      <c r="J227" s="84">
        <v>20</v>
      </c>
      <c r="K227" s="84">
        <v>26</v>
      </c>
      <c r="L227" s="84">
        <v>25</v>
      </c>
      <c r="M227" s="90">
        <v>36</v>
      </c>
      <c r="N227" s="90">
        <v>54</v>
      </c>
      <c r="O227" s="90">
        <v>9</v>
      </c>
      <c r="P227" s="50">
        <f t="shared" si="105"/>
        <v>200</v>
      </c>
      <c r="Q227" s="37"/>
      <c r="R227" s="33">
        <f t="shared" si="106"/>
        <v>0</v>
      </c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</row>
    <row r="228" spans="1:34" ht="25.5" customHeight="1" x14ac:dyDescent="0.35">
      <c r="A228" s="87">
        <v>1526</v>
      </c>
      <c r="B228" s="75" t="s">
        <v>616</v>
      </c>
      <c r="C228" s="75" t="s">
        <v>580</v>
      </c>
      <c r="D228" s="76" t="s">
        <v>567</v>
      </c>
      <c r="E228" s="88" t="s">
        <v>113</v>
      </c>
      <c r="F228" s="107"/>
      <c r="G228" s="107"/>
      <c r="H228" s="107"/>
      <c r="I228" s="89">
        <v>10</v>
      </c>
      <c r="J228" s="84">
        <v>7</v>
      </c>
      <c r="K228" s="84">
        <v>9</v>
      </c>
      <c r="L228" s="84">
        <v>8</v>
      </c>
      <c r="M228" s="90">
        <v>24</v>
      </c>
      <c r="N228" s="90">
        <v>36</v>
      </c>
      <c r="O228" s="90">
        <v>6</v>
      </c>
      <c r="P228" s="50">
        <f t="shared" si="105"/>
        <v>100</v>
      </c>
      <c r="Q228" s="37"/>
      <c r="R228" s="33">
        <f t="shared" si="106"/>
        <v>0</v>
      </c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</row>
    <row r="229" spans="1:34" ht="25.5" customHeight="1" x14ac:dyDescent="0.35">
      <c r="A229" s="87">
        <v>1527</v>
      </c>
      <c r="B229" s="75" t="s">
        <v>617</v>
      </c>
      <c r="C229" s="75" t="s">
        <v>576</v>
      </c>
      <c r="D229" s="76"/>
      <c r="E229" s="88" t="s">
        <v>584</v>
      </c>
      <c r="F229" s="107"/>
      <c r="G229" s="107"/>
      <c r="H229" s="107"/>
      <c r="I229" s="89">
        <v>10</v>
      </c>
      <c r="J229" s="84">
        <v>7</v>
      </c>
      <c r="K229" s="84">
        <v>9</v>
      </c>
      <c r="L229" s="84">
        <v>8</v>
      </c>
      <c r="M229" s="90">
        <v>24</v>
      </c>
      <c r="N229" s="90">
        <v>36</v>
      </c>
      <c r="O229" s="90">
        <v>6</v>
      </c>
      <c r="P229" s="50">
        <f t="shared" si="105"/>
        <v>100</v>
      </c>
      <c r="Q229" s="37"/>
      <c r="R229" s="33">
        <f t="shared" si="106"/>
        <v>0</v>
      </c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</row>
    <row r="230" spans="1:34" ht="25.5" customHeight="1" x14ac:dyDescent="0.35">
      <c r="A230" s="87">
        <v>1528</v>
      </c>
      <c r="B230" s="75" t="s">
        <v>618</v>
      </c>
      <c r="C230" s="75" t="s">
        <v>580</v>
      </c>
      <c r="D230" s="76"/>
      <c r="E230" s="88" t="s">
        <v>619</v>
      </c>
      <c r="F230" s="107"/>
      <c r="G230" s="107"/>
      <c r="H230" s="107"/>
      <c r="I230" s="89">
        <v>1</v>
      </c>
      <c r="J230" s="84">
        <v>1</v>
      </c>
      <c r="K230" s="84">
        <v>1</v>
      </c>
      <c r="L230" s="84">
        <v>1</v>
      </c>
      <c r="M230" s="90">
        <v>1</v>
      </c>
      <c r="N230" s="90">
        <v>1</v>
      </c>
      <c r="O230" s="90">
        <v>1</v>
      </c>
      <c r="P230" s="50">
        <f t="shared" si="105"/>
        <v>7</v>
      </c>
      <c r="Q230" s="37"/>
      <c r="R230" s="33">
        <f t="shared" si="106"/>
        <v>0</v>
      </c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</row>
    <row r="231" spans="1:34" ht="25.5" customHeight="1" x14ac:dyDescent="0.35">
      <c r="A231" s="87">
        <v>1529</v>
      </c>
      <c r="B231" s="75" t="s">
        <v>620</v>
      </c>
      <c r="C231" s="75" t="s">
        <v>580</v>
      </c>
      <c r="D231" s="76" t="s">
        <v>567</v>
      </c>
      <c r="E231" s="88" t="s">
        <v>621</v>
      </c>
      <c r="F231" s="107"/>
      <c r="G231" s="107"/>
      <c r="H231" s="107"/>
      <c r="I231" s="89">
        <v>5</v>
      </c>
      <c r="J231" s="84">
        <v>3</v>
      </c>
      <c r="K231" s="84">
        <v>4</v>
      </c>
      <c r="L231" s="84">
        <v>4</v>
      </c>
      <c r="M231" s="90">
        <v>12</v>
      </c>
      <c r="N231" s="90">
        <v>18</v>
      </c>
      <c r="O231" s="90">
        <v>3</v>
      </c>
      <c r="P231" s="50">
        <f t="shared" si="105"/>
        <v>49</v>
      </c>
      <c r="Q231" s="37"/>
      <c r="R231" s="33">
        <f t="shared" si="106"/>
        <v>0</v>
      </c>
      <c r="S231" s="97">
        <f>SUM(R203:R231)</f>
        <v>0</v>
      </c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</row>
    <row r="232" spans="1:34" ht="14.25" customHeight="1" x14ac:dyDescent="0.35">
      <c r="A232" s="10"/>
    </row>
    <row r="233" spans="1:34" ht="14.25" customHeight="1" x14ac:dyDescent="0.35">
      <c r="A233" s="10"/>
      <c r="S233" s="97">
        <f>SUM(S9,S18,S25,S32,S49,S64,S78,S98,S117,S121,S146,S158,S180,S191,S200,S231)</f>
        <v>0</v>
      </c>
    </row>
    <row r="234" spans="1:34" ht="14.25" customHeight="1" x14ac:dyDescent="0.35">
      <c r="A234" s="10"/>
    </row>
    <row r="235" spans="1:34" ht="14.25" customHeight="1" x14ac:dyDescent="0.35">
      <c r="A235" s="10"/>
    </row>
    <row r="236" spans="1:34" ht="14.25" customHeight="1" x14ac:dyDescent="0.35">
      <c r="A236" s="10"/>
    </row>
    <row r="237" spans="1:34" ht="14.25" customHeight="1" x14ac:dyDescent="0.35">
      <c r="A237" s="10"/>
    </row>
    <row r="238" spans="1:34" ht="14.25" customHeight="1" x14ac:dyDescent="0.35">
      <c r="A238" s="10"/>
    </row>
    <row r="239" spans="1:34" ht="14.25" customHeight="1" x14ac:dyDescent="0.35">
      <c r="A239" s="10"/>
    </row>
    <row r="240" spans="1:34" ht="14.25" customHeight="1" x14ac:dyDescent="0.35">
      <c r="A240" s="10"/>
    </row>
    <row r="241" spans="1:1" ht="14.25" customHeight="1" x14ac:dyDescent="0.35">
      <c r="A241" s="10"/>
    </row>
    <row r="242" spans="1:1" ht="14.25" customHeight="1" x14ac:dyDescent="0.35">
      <c r="A242" s="10"/>
    </row>
    <row r="243" spans="1:1" ht="14.25" customHeight="1" x14ac:dyDescent="0.35">
      <c r="A243" s="10"/>
    </row>
    <row r="244" spans="1:1" ht="14.25" customHeight="1" x14ac:dyDescent="0.35">
      <c r="A244" s="10"/>
    </row>
    <row r="245" spans="1:1" ht="14.25" customHeight="1" x14ac:dyDescent="0.35">
      <c r="A245" s="10"/>
    </row>
    <row r="246" spans="1:1" ht="14.25" customHeight="1" x14ac:dyDescent="0.35">
      <c r="A246" s="10"/>
    </row>
    <row r="247" spans="1:1" ht="14.25" customHeight="1" x14ac:dyDescent="0.35">
      <c r="A247" s="10"/>
    </row>
    <row r="248" spans="1:1" ht="14.25" customHeight="1" x14ac:dyDescent="0.35">
      <c r="A248" s="10"/>
    </row>
    <row r="249" spans="1:1" ht="14.25" customHeight="1" x14ac:dyDescent="0.35">
      <c r="A249" s="10"/>
    </row>
    <row r="250" spans="1:1" ht="14.25" customHeight="1" x14ac:dyDescent="0.35">
      <c r="A250" s="10"/>
    </row>
    <row r="251" spans="1:1" ht="14.25" customHeight="1" x14ac:dyDescent="0.35">
      <c r="A251" s="10"/>
    </row>
    <row r="252" spans="1:1" ht="14.25" customHeight="1" x14ac:dyDescent="0.35">
      <c r="A252" s="10"/>
    </row>
    <row r="253" spans="1:1" ht="14.25" customHeight="1" x14ac:dyDescent="0.35">
      <c r="A253" s="10"/>
    </row>
    <row r="254" spans="1:1" ht="14.25" customHeight="1" x14ac:dyDescent="0.35">
      <c r="A254" s="10"/>
    </row>
    <row r="255" spans="1:1" ht="14.25" customHeight="1" x14ac:dyDescent="0.35">
      <c r="A255" s="10"/>
    </row>
    <row r="256" spans="1:1" ht="14.25" customHeight="1" x14ac:dyDescent="0.35">
      <c r="A256" s="10"/>
    </row>
    <row r="257" spans="1:1" ht="14.25" customHeight="1" x14ac:dyDescent="0.35">
      <c r="A257" s="10"/>
    </row>
    <row r="258" spans="1:1" ht="14.25" customHeight="1" x14ac:dyDescent="0.35">
      <c r="A258" s="10"/>
    </row>
    <row r="259" spans="1:1" ht="14.25" customHeight="1" x14ac:dyDescent="0.35">
      <c r="A259" s="10"/>
    </row>
    <row r="260" spans="1:1" ht="14.25" customHeight="1" x14ac:dyDescent="0.35">
      <c r="A260" s="10"/>
    </row>
    <row r="261" spans="1:1" ht="14.25" customHeight="1" x14ac:dyDescent="0.35">
      <c r="A261" s="10"/>
    </row>
    <row r="262" spans="1:1" ht="14.25" customHeight="1" x14ac:dyDescent="0.35">
      <c r="A262" s="10"/>
    </row>
    <row r="263" spans="1:1" ht="14.25" customHeight="1" x14ac:dyDescent="0.35">
      <c r="A263" s="10"/>
    </row>
    <row r="264" spans="1:1" ht="14.25" customHeight="1" x14ac:dyDescent="0.35">
      <c r="A264" s="10"/>
    </row>
    <row r="265" spans="1:1" ht="14.25" customHeight="1" x14ac:dyDescent="0.35">
      <c r="A265" s="10"/>
    </row>
    <row r="266" spans="1:1" ht="14.25" customHeight="1" x14ac:dyDescent="0.35">
      <c r="A266" s="10"/>
    </row>
    <row r="267" spans="1:1" ht="14.25" customHeight="1" x14ac:dyDescent="0.35">
      <c r="A267" s="10"/>
    </row>
    <row r="268" spans="1:1" ht="14.25" customHeight="1" x14ac:dyDescent="0.35">
      <c r="A268" s="10"/>
    </row>
    <row r="269" spans="1:1" ht="14.25" customHeight="1" x14ac:dyDescent="0.35">
      <c r="A269" s="10"/>
    </row>
    <row r="270" spans="1:1" ht="14.25" customHeight="1" x14ac:dyDescent="0.35">
      <c r="A270" s="10"/>
    </row>
    <row r="271" spans="1:1" ht="14.25" customHeight="1" x14ac:dyDescent="0.35">
      <c r="A271" s="10"/>
    </row>
    <row r="272" spans="1:1" ht="14.25" customHeight="1" x14ac:dyDescent="0.35">
      <c r="A272" s="10"/>
    </row>
    <row r="273" spans="1:1" ht="14.25" customHeight="1" x14ac:dyDescent="0.35">
      <c r="A273" s="10"/>
    </row>
    <row r="274" spans="1:1" ht="14.25" customHeight="1" x14ac:dyDescent="0.35">
      <c r="A274" s="10"/>
    </row>
    <row r="275" spans="1:1" ht="14.25" customHeight="1" x14ac:dyDescent="0.35">
      <c r="A275" s="10"/>
    </row>
    <row r="276" spans="1:1" ht="14.25" customHeight="1" x14ac:dyDescent="0.35">
      <c r="A276" s="10"/>
    </row>
    <row r="277" spans="1:1" ht="14.25" customHeight="1" x14ac:dyDescent="0.35">
      <c r="A277" s="10"/>
    </row>
    <row r="278" spans="1:1" ht="14.25" customHeight="1" x14ac:dyDescent="0.35">
      <c r="A278" s="10"/>
    </row>
    <row r="279" spans="1:1" ht="14.25" customHeight="1" x14ac:dyDescent="0.35">
      <c r="A279" s="10"/>
    </row>
    <row r="280" spans="1:1" ht="14.25" customHeight="1" x14ac:dyDescent="0.35">
      <c r="A280" s="10"/>
    </row>
    <row r="281" spans="1:1" ht="14.25" customHeight="1" x14ac:dyDescent="0.35">
      <c r="A281" s="10"/>
    </row>
    <row r="282" spans="1:1" ht="14.25" customHeight="1" x14ac:dyDescent="0.35">
      <c r="A282" s="10"/>
    </row>
    <row r="283" spans="1:1" ht="14.25" customHeight="1" x14ac:dyDescent="0.35">
      <c r="A283" s="10"/>
    </row>
    <row r="284" spans="1:1" ht="14.25" customHeight="1" x14ac:dyDescent="0.35">
      <c r="A284" s="10"/>
    </row>
    <row r="285" spans="1:1" ht="14.25" customHeight="1" x14ac:dyDescent="0.35">
      <c r="A285" s="10"/>
    </row>
    <row r="286" spans="1:1" ht="14.25" customHeight="1" x14ac:dyDescent="0.35">
      <c r="A286" s="10"/>
    </row>
    <row r="287" spans="1:1" ht="14.25" customHeight="1" x14ac:dyDescent="0.35">
      <c r="A287" s="10"/>
    </row>
    <row r="288" spans="1:1" ht="14.25" customHeight="1" x14ac:dyDescent="0.35">
      <c r="A288" s="10"/>
    </row>
    <row r="289" spans="1:1" ht="14.25" customHeight="1" x14ac:dyDescent="0.35">
      <c r="A289" s="10"/>
    </row>
    <row r="290" spans="1:1" ht="14.25" customHeight="1" x14ac:dyDescent="0.35">
      <c r="A290" s="10"/>
    </row>
    <row r="291" spans="1:1" ht="14.25" customHeight="1" x14ac:dyDescent="0.35">
      <c r="A291" s="10"/>
    </row>
    <row r="292" spans="1:1" ht="14.25" customHeight="1" x14ac:dyDescent="0.35">
      <c r="A292" s="10"/>
    </row>
    <row r="293" spans="1:1" ht="14.25" customHeight="1" x14ac:dyDescent="0.35">
      <c r="A293" s="10"/>
    </row>
    <row r="294" spans="1:1" ht="14.25" customHeight="1" x14ac:dyDescent="0.35">
      <c r="A294" s="10"/>
    </row>
    <row r="295" spans="1:1" ht="14.25" customHeight="1" x14ac:dyDescent="0.35">
      <c r="A295" s="10"/>
    </row>
    <row r="296" spans="1:1" ht="14.25" customHeight="1" x14ac:dyDescent="0.35">
      <c r="A296" s="10"/>
    </row>
    <row r="297" spans="1:1" ht="14.25" customHeight="1" x14ac:dyDescent="0.35">
      <c r="A297" s="10"/>
    </row>
    <row r="298" spans="1:1" ht="14.25" customHeight="1" x14ac:dyDescent="0.35">
      <c r="A298" s="10"/>
    </row>
    <row r="299" spans="1:1" ht="14.25" customHeight="1" x14ac:dyDescent="0.35">
      <c r="A299" s="10"/>
    </row>
    <row r="300" spans="1:1" ht="14.25" customHeight="1" x14ac:dyDescent="0.35">
      <c r="A300" s="10"/>
    </row>
    <row r="301" spans="1:1" ht="14.25" customHeight="1" x14ac:dyDescent="0.35">
      <c r="A301" s="10"/>
    </row>
    <row r="302" spans="1:1" ht="14.25" customHeight="1" x14ac:dyDescent="0.35">
      <c r="A302" s="10"/>
    </row>
    <row r="303" spans="1:1" ht="14.25" customHeight="1" x14ac:dyDescent="0.35">
      <c r="A303" s="10"/>
    </row>
    <row r="304" spans="1:1" ht="14.25" customHeight="1" x14ac:dyDescent="0.35">
      <c r="A304" s="10"/>
    </row>
    <row r="305" spans="1:1" ht="14.25" customHeight="1" x14ac:dyDescent="0.35">
      <c r="A305" s="10"/>
    </row>
    <row r="306" spans="1:1" ht="14.25" customHeight="1" x14ac:dyDescent="0.35">
      <c r="A306" s="10"/>
    </row>
    <row r="307" spans="1:1" ht="14.25" customHeight="1" x14ac:dyDescent="0.35">
      <c r="A307" s="10"/>
    </row>
    <row r="308" spans="1:1" ht="14.25" customHeight="1" x14ac:dyDescent="0.35">
      <c r="A308" s="10"/>
    </row>
    <row r="309" spans="1:1" ht="14.25" customHeight="1" x14ac:dyDescent="0.35">
      <c r="A309" s="10"/>
    </row>
    <row r="310" spans="1:1" ht="14.25" customHeight="1" x14ac:dyDescent="0.35">
      <c r="A310" s="10"/>
    </row>
    <row r="311" spans="1:1" ht="14.25" customHeight="1" x14ac:dyDescent="0.35">
      <c r="A311" s="10"/>
    </row>
    <row r="312" spans="1:1" ht="14.25" customHeight="1" x14ac:dyDescent="0.35">
      <c r="A312" s="10"/>
    </row>
    <row r="313" spans="1:1" ht="14.25" customHeight="1" x14ac:dyDescent="0.35">
      <c r="A313" s="10"/>
    </row>
    <row r="314" spans="1:1" ht="14.25" customHeight="1" x14ac:dyDescent="0.35">
      <c r="A314" s="10"/>
    </row>
    <row r="315" spans="1:1" ht="14.25" customHeight="1" x14ac:dyDescent="0.35">
      <c r="A315" s="10"/>
    </row>
    <row r="316" spans="1:1" ht="14.25" customHeight="1" x14ac:dyDescent="0.35">
      <c r="A316" s="10"/>
    </row>
    <row r="317" spans="1:1" ht="14.25" customHeight="1" x14ac:dyDescent="0.35">
      <c r="A317" s="10"/>
    </row>
    <row r="318" spans="1:1" ht="14.25" customHeight="1" x14ac:dyDescent="0.35">
      <c r="A318" s="10"/>
    </row>
    <row r="319" spans="1:1" ht="14.25" customHeight="1" x14ac:dyDescent="0.35">
      <c r="A319" s="10"/>
    </row>
    <row r="320" spans="1:1" ht="14.25" customHeight="1" x14ac:dyDescent="0.35">
      <c r="A320" s="10"/>
    </row>
    <row r="321" spans="1:1" ht="14.25" customHeight="1" x14ac:dyDescent="0.35">
      <c r="A321" s="10"/>
    </row>
    <row r="322" spans="1:1" ht="14.25" customHeight="1" x14ac:dyDescent="0.35">
      <c r="A322" s="10"/>
    </row>
    <row r="323" spans="1:1" ht="14.25" customHeight="1" x14ac:dyDescent="0.35">
      <c r="A323" s="10"/>
    </row>
    <row r="324" spans="1:1" ht="14.25" customHeight="1" x14ac:dyDescent="0.35">
      <c r="A324" s="10"/>
    </row>
    <row r="325" spans="1:1" ht="14.25" customHeight="1" x14ac:dyDescent="0.35">
      <c r="A325" s="10"/>
    </row>
    <row r="326" spans="1:1" ht="14.25" customHeight="1" x14ac:dyDescent="0.35">
      <c r="A326" s="10"/>
    </row>
    <row r="327" spans="1:1" ht="14.25" customHeight="1" x14ac:dyDescent="0.35">
      <c r="A327" s="10"/>
    </row>
    <row r="328" spans="1:1" ht="14.25" customHeight="1" x14ac:dyDescent="0.35">
      <c r="A328" s="10"/>
    </row>
    <row r="329" spans="1:1" ht="14.25" customHeight="1" x14ac:dyDescent="0.35">
      <c r="A329" s="10"/>
    </row>
    <row r="330" spans="1:1" ht="14.25" customHeight="1" x14ac:dyDescent="0.35">
      <c r="A330" s="10"/>
    </row>
    <row r="331" spans="1:1" ht="14.25" customHeight="1" x14ac:dyDescent="0.35">
      <c r="A331" s="10"/>
    </row>
    <row r="332" spans="1:1" ht="14.25" customHeight="1" x14ac:dyDescent="0.35">
      <c r="A332" s="10"/>
    </row>
    <row r="333" spans="1:1" ht="14.25" customHeight="1" x14ac:dyDescent="0.35">
      <c r="A333" s="10"/>
    </row>
    <row r="334" spans="1:1" ht="14.25" customHeight="1" x14ac:dyDescent="0.35">
      <c r="A334" s="10"/>
    </row>
    <row r="335" spans="1:1" ht="14.25" customHeight="1" x14ac:dyDescent="0.35">
      <c r="A335" s="10"/>
    </row>
    <row r="336" spans="1:1" ht="14.25" customHeight="1" x14ac:dyDescent="0.35">
      <c r="A336" s="10"/>
    </row>
    <row r="337" spans="1:1" ht="14.25" customHeight="1" x14ac:dyDescent="0.35">
      <c r="A337" s="10"/>
    </row>
    <row r="338" spans="1:1" ht="14.25" customHeight="1" x14ac:dyDescent="0.35">
      <c r="A338" s="10"/>
    </row>
    <row r="339" spans="1:1" ht="14.25" customHeight="1" x14ac:dyDescent="0.35">
      <c r="A339" s="10"/>
    </row>
    <row r="340" spans="1:1" ht="14.25" customHeight="1" x14ac:dyDescent="0.35">
      <c r="A340" s="10"/>
    </row>
    <row r="341" spans="1:1" ht="14.25" customHeight="1" x14ac:dyDescent="0.35">
      <c r="A341" s="10"/>
    </row>
    <row r="342" spans="1:1" ht="14.25" customHeight="1" x14ac:dyDescent="0.35">
      <c r="A342" s="10"/>
    </row>
    <row r="343" spans="1:1" ht="14.25" customHeight="1" x14ac:dyDescent="0.35">
      <c r="A343" s="10"/>
    </row>
    <row r="344" spans="1:1" ht="14.25" customHeight="1" x14ac:dyDescent="0.35">
      <c r="A344" s="10"/>
    </row>
    <row r="345" spans="1:1" ht="14.25" customHeight="1" x14ac:dyDescent="0.35">
      <c r="A345" s="10"/>
    </row>
    <row r="346" spans="1:1" ht="14.25" customHeight="1" x14ac:dyDescent="0.35">
      <c r="A346" s="10"/>
    </row>
    <row r="347" spans="1:1" ht="14.25" customHeight="1" x14ac:dyDescent="0.35">
      <c r="A347" s="10"/>
    </row>
    <row r="348" spans="1:1" ht="14.25" customHeight="1" x14ac:dyDescent="0.35">
      <c r="A348" s="10"/>
    </row>
    <row r="349" spans="1:1" ht="14.25" customHeight="1" x14ac:dyDescent="0.35">
      <c r="A349" s="10"/>
    </row>
    <row r="350" spans="1:1" ht="14.25" customHeight="1" x14ac:dyDescent="0.35">
      <c r="A350" s="10"/>
    </row>
    <row r="351" spans="1:1" ht="14.25" customHeight="1" x14ac:dyDescent="0.35">
      <c r="A351" s="10"/>
    </row>
    <row r="352" spans="1:1" ht="14.25" customHeight="1" x14ac:dyDescent="0.35">
      <c r="A352" s="10"/>
    </row>
    <row r="353" spans="1:1" ht="14.25" customHeight="1" x14ac:dyDescent="0.35">
      <c r="A353" s="10"/>
    </row>
    <row r="354" spans="1:1" ht="14.25" customHeight="1" x14ac:dyDescent="0.35">
      <c r="A354" s="10"/>
    </row>
    <row r="355" spans="1:1" ht="14.25" customHeight="1" x14ac:dyDescent="0.35">
      <c r="A355" s="10"/>
    </row>
    <row r="356" spans="1:1" ht="14.25" customHeight="1" x14ac:dyDescent="0.35">
      <c r="A356" s="10"/>
    </row>
    <row r="357" spans="1:1" ht="14.25" customHeight="1" x14ac:dyDescent="0.35">
      <c r="A357" s="10"/>
    </row>
    <row r="358" spans="1:1" ht="14.25" customHeight="1" x14ac:dyDescent="0.35">
      <c r="A358" s="10"/>
    </row>
    <row r="359" spans="1:1" ht="14.25" customHeight="1" x14ac:dyDescent="0.35">
      <c r="A359" s="10"/>
    </row>
    <row r="360" spans="1:1" ht="14.25" customHeight="1" x14ac:dyDescent="0.35">
      <c r="A360" s="10"/>
    </row>
    <row r="361" spans="1:1" ht="14.25" customHeight="1" x14ac:dyDescent="0.35">
      <c r="A361" s="10"/>
    </row>
    <row r="362" spans="1:1" ht="14.25" customHeight="1" x14ac:dyDescent="0.35">
      <c r="A362" s="10"/>
    </row>
    <row r="363" spans="1:1" ht="14.25" customHeight="1" x14ac:dyDescent="0.35">
      <c r="A363" s="10"/>
    </row>
    <row r="364" spans="1:1" ht="14.25" customHeight="1" x14ac:dyDescent="0.35">
      <c r="A364" s="10"/>
    </row>
    <row r="365" spans="1:1" ht="14.25" customHeight="1" x14ac:dyDescent="0.35">
      <c r="A365" s="10"/>
    </row>
    <row r="366" spans="1:1" ht="14.25" customHeight="1" x14ac:dyDescent="0.35">
      <c r="A366" s="10"/>
    </row>
    <row r="367" spans="1:1" ht="14.25" customHeight="1" x14ac:dyDescent="0.35">
      <c r="A367" s="10"/>
    </row>
    <row r="368" spans="1:1" ht="14.25" customHeight="1" x14ac:dyDescent="0.35">
      <c r="A368" s="10"/>
    </row>
    <row r="369" spans="1:1" ht="14.25" customHeight="1" x14ac:dyDescent="0.35">
      <c r="A369" s="10"/>
    </row>
    <row r="370" spans="1:1" ht="14.25" customHeight="1" x14ac:dyDescent="0.35">
      <c r="A370" s="10"/>
    </row>
    <row r="371" spans="1:1" ht="14.25" customHeight="1" x14ac:dyDescent="0.35">
      <c r="A371" s="10"/>
    </row>
    <row r="372" spans="1:1" ht="14.25" customHeight="1" x14ac:dyDescent="0.35">
      <c r="A372" s="10"/>
    </row>
    <row r="373" spans="1:1" ht="14.25" customHeight="1" x14ac:dyDescent="0.35">
      <c r="A373" s="10"/>
    </row>
    <row r="374" spans="1:1" ht="14.25" customHeight="1" x14ac:dyDescent="0.35">
      <c r="A374" s="10"/>
    </row>
    <row r="375" spans="1:1" ht="14.25" customHeight="1" x14ac:dyDescent="0.35">
      <c r="A375" s="10"/>
    </row>
    <row r="376" spans="1:1" ht="14.25" customHeight="1" x14ac:dyDescent="0.35">
      <c r="A376" s="10"/>
    </row>
    <row r="377" spans="1:1" ht="14.25" customHeight="1" x14ac:dyDescent="0.35">
      <c r="A377" s="10"/>
    </row>
    <row r="378" spans="1:1" ht="14.25" customHeight="1" x14ac:dyDescent="0.35">
      <c r="A378" s="10"/>
    </row>
    <row r="379" spans="1:1" ht="14.25" customHeight="1" x14ac:dyDescent="0.35">
      <c r="A379" s="10"/>
    </row>
    <row r="380" spans="1:1" ht="14.25" customHeight="1" x14ac:dyDescent="0.35">
      <c r="A380" s="10"/>
    </row>
    <row r="381" spans="1:1" ht="14.25" customHeight="1" x14ac:dyDescent="0.35">
      <c r="A381" s="10"/>
    </row>
    <row r="382" spans="1:1" ht="14.25" customHeight="1" x14ac:dyDescent="0.35">
      <c r="A382" s="10"/>
    </row>
    <row r="383" spans="1:1" ht="14.25" customHeight="1" x14ac:dyDescent="0.35">
      <c r="A383" s="10"/>
    </row>
    <row r="384" spans="1:1" ht="14.25" customHeight="1" x14ac:dyDescent="0.35">
      <c r="A384" s="10"/>
    </row>
    <row r="385" spans="1:1" ht="14.25" customHeight="1" x14ac:dyDescent="0.35">
      <c r="A385" s="10"/>
    </row>
    <row r="386" spans="1:1" ht="14.25" customHeight="1" x14ac:dyDescent="0.35">
      <c r="A386" s="10"/>
    </row>
    <row r="387" spans="1:1" ht="14.25" customHeight="1" x14ac:dyDescent="0.35">
      <c r="A387" s="10"/>
    </row>
    <row r="388" spans="1:1" ht="14.25" customHeight="1" x14ac:dyDescent="0.35">
      <c r="A388" s="10"/>
    </row>
    <row r="389" spans="1:1" ht="14.25" customHeight="1" x14ac:dyDescent="0.35">
      <c r="A389" s="10"/>
    </row>
    <row r="390" spans="1:1" ht="14.25" customHeight="1" x14ac:dyDescent="0.35">
      <c r="A390" s="10"/>
    </row>
    <row r="391" spans="1:1" ht="14.25" customHeight="1" x14ac:dyDescent="0.35">
      <c r="A391" s="10"/>
    </row>
    <row r="392" spans="1:1" ht="14.25" customHeight="1" x14ac:dyDescent="0.35">
      <c r="A392" s="10"/>
    </row>
    <row r="393" spans="1:1" ht="14.25" customHeight="1" x14ac:dyDescent="0.35">
      <c r="A393" s="10"/>
    </row>
    <row r="394" spans="1:1" ht="14.25" customHeight="1" x14ac:dyDescent="0.35">
      <c r="A394" s="10"/>
    </row>
    <row r="395" spans="1:1" ht="14.25" customHeight="1" x14ac:dyDescent="0.35">
      <c r="A395" s="10"/>
    </row>
    <row r="396" spans="1:1" ht="14.25" customHeight="1" x14ac:dyDescent="0.35">
      <c r="A396" s="10"/>
    </row>
    <row r="397" spans="1:1" ht="14.25" customHeight="1" x14ac:dyDescent="0.35">
      <c r="A397" s="10"/>
    </row>
    <row r="398" spans="1:1" ht="14.25" customHeight="1" x14ac:dyDescent="0.35">
      <c r="A398" s="10"/>
    </row>
    <row r="399" spans="1:1" ht="14.25" customHeight="1" x14ac:dyDescent="0.35">
      <c r="A399" s="10"/>
    </row>
    <row r="400" spans="1:1" ht="14.25" customHeight="1" x14ac:dyDescent="0.35">
      <c r="A400" s="10"/>
    </row>
    <row r="401" spans="1:1" ht="14.25" customHeight="1" x14ac:dyDescent="0.35">
      <c r="A401" s="10"/>
    </row>
    <row r="402" spans="1:1" ht="14.25" customHeight="1" x14ac:dyDescent="0.35">
      <c r="A402" s="10"/>
    </row>
    <row r="403" spans="1:1" ht="14.25" customHeight="1" x14ac:dyDescent="0.35">
      <c r="A403" s="10"/>
    </row>
    <row r="404" spans="1:1" ht="14.25" customHeight="1" x14ac:dyDescent="0.35">
      <c r="A404" s="10"/>
    </row>
    <row r="405" spans="1:1" ht="14.25" customHeight="1" x14ac:dyDescent="0.35">
      <c r="A405" s="10"/>
    </row>
    <row r="406" spans="1:1" ht="14.25" customHeight="1" x14ac:dyDescent="0.35">
      <c r="A406" s="10"/>
    </row>
    <row r="407" spans="1:1" ht="14.25" customHeight="1" x14ac:dyDescent="0.35">
      <c r="A407" s="10"/>
    </row>
    <row r="408" spans="1:1" ht="14.25" customHeight="1" x14ac:dyDescent="0.35">
      <c r="A408" s="10"/>
    </row>
    <row r="409" spans="1:1" ht="14.25" customHeight="1" x14ac:dyDescent="0.35">
      <c r="A409" s="10"/>
    </row>
    <row r="410" spans="1:1" ht="14.25" customHeight="1" x14ac:dyDescent="0.35">
      <c r="A410" s="10"/>
    </row>
    <row r="411" spans="1:1" ht="14.25" customHeight="1" x14ac:dyDescent="0.35">
      <c r="A411" s="10"/>
    </row>
    <row r="412" spans="1:1" ht="14.25" customHeight="1" x14ac:dyDescent="0.35">
      <c r="A412" s="10"/>
    </row>
    <row r="413" spans="1:1" ht="14.25" customHeight="1" x14ac:dyDescent="0.35">
      <c r="A413" s="10"/>
    </row>
    <row r="414" spans="1:1" ht="14.25" customHeight="1" x14ac:dyDescent="0.35">
      <c r="A414" s="10"/>
    </row>
    <row r="415" spans="1:1" ht="14.25" customHeight="1" x14ac:dyDescent="0.35">
      <c r="A415" s="10"/>
    </row>
    <row r="416" spans="1:1" ht="14.25" customHeight="1" x14ac:dyDescent="0.35">
      <c r="A416" s="10"/>
    </row>
    <row r="417" spans="1:1" ht="14.25" customHeight="1" x14ac:dyDescent="0.35">
      <c r="A417" s="10"/>
    </row>
    <row r="418" spans="1:1" ht="14.25" customHeight="1" x14ac:dyDescent="0.35">
      <c r="A418" s="10"/>
    </row>
    <row r="419" spans="1:1" ht="14.25" customHeight="1" x14ac:dyDescent="0.35">
      <c r="A419" s="10"/>
    </row>
    <row r="420" spans="1:1" ht="14.25" customHeight="1" x14ac:dyDescent="0.35">
      <c r="A420" s="10"/>
    </row>
    <row r="421" spans="1:1" ht="14.25" customHeight="1" x14ac:dyDescent="0.35">
      <c r="A421" s="10"/>
    </row>
    <row r="422" spans="1:1" ht="14.25" customHeight="1" x14ac:dyDescent="0.35">
      <c r="A422" s="10"/>
    </row>
    <row r="423" spans="1:1" ht="14.25" customHeight="1" x14ac:dyDescent="0.35">
      <c r="A423" s="10"/>
    </row>
    <row r="424" spans="1:1" ht="14.25" customHeight="1" x14ac:dyDescent="0.35">
      <c r="A424" s="10"/>
    </row>
    <row r="425" spans="1:1" ht="14.25" customHeight="1" x14ac:dyDescent="0.35">
      <c r="A425" s="10"/>
    </row>
    <row r="426" spans="1:1" ht="14.25" customHeight="1" x14ac:dyDescent="0.35">
      <c r="A426" s="10"/>
    </row>
    <row r="427" spans="1:1" ht="14.25" customHeight="1" x14ac:dyDescent="0.35">
      <c r="A427" s="10"/>
    </row>
    <row r="428" spans="1:1" ht="14.25" customHeight="1" x14ac:dyDescent="0.35">
      <c r="A428" s="10"/>
    </row>
    <row r="429" spans="1:1" ht="14.25" customHeight="1" x14ac:dyDescent="0.35">
      <c r="A429" s="10"/>
    </row>
    <row r="430" spans="1:1" ht="14.25" customHeight="1" x14ac:dyDescent="0.35">
      <c r="A430" s="10"/>
    </row>
    <row r="431" spans="1:1" ht="14.25" customHeight="1" x14ac:dyDescent="0.35">
      <c r="A431" s="10"/>
    </row>
    <row r="432" spans="1:1" ht="14.25" customHeight="1" x14ac:dyDescent="0.35">
      <c r="A432" s="10"/>
    </row>
    <row r="433" spans="1:1" ht="14.25" customHeight="1" x14ac:dyDescent="0.35">
      <c r="A433" s="10"/>
    </row>
    <row r="434" spans="1:1" ht="14.25" customHeight="1" x14ac:dyDescent="0.35">
      <c r="A434" s="10"/>
    </row>
    <row r="435" spans="1:1" ht="14.25" customHeight="1" x14ac:dyDescent="0.35">
      <c r="A435" s="10"/>
    </row>
    <row r="436" spans="1:1" ht="14.25" customHeight="1" x14ac:dyDescent="0.35">
      <c r="A436" s="10"/>
    </row>
    <row r="437" spans="1:1" ht="14.25" customHeight="1" x14ac:dyDescent="0.35">
      <c r="A437" s="10"/>
    </row>
    <row r="438" spans="1:1" ht="14.25" customHeight="1" x14ac:dyDescent="0.35">
      <c r="A438" s="10"/>
    </row>
    <row r="439" spans="1:1" ht="14.25" customHeight="1" x14ac:dyDescent="0.35">
      <c r="A439" s="10"/>
    </row>
    <row r="440" spans="1:1" ht="14.25" customHeight="1" x14ac:dyDescent="0.35">
      <c r="A440" s="10"/>
    </row>
    <row r="441" spans="1:1" ht="14.25" customHeight="1" x14ac:dyDescent="0.35">
      <c r="A441" s="10"/>
    </row>
    <row r="442" spans="1:1" ht="14.25" customHeight="1" x14ac:dyDescent="0.35">
      <c r="A442" s="10"/>
    </row>
    <row r="443" spans="1:1" ht="14.25" customHeight="1" x14ac:dyDescent="0.35">
      <c r="A443" s="10"/>
    </row>
    <row r="444" spans="1:1" ht="14.25" customHeight="1" x14ac:dyDescent="0.35">
      <c r="A444" s="10"/>
    </row>
    <row r="445" spans="1:1" ht="14.25" customHeight="1" x14ac:dyDescent="0.35">
      <c r="A445" s="10"/>
    </row>
    <row r="446" spans="1:1" ht="14.25" customHeight="1" x14ac:dyDescent="0.35">
      <c r="A446" s="10"/>
    </row>
    <row r="447" spans="1:1" ht="14.25" customHeight="1" x14ac:dyDescent="0.35">
      <c r="A447" s="10"/>
    </row>
    <row r="448" spans="1:1" ht="14.25" customHeight="1" x14ac:dyDescent="0.35">
      <c r="A448" s="10"/>
    </row>
    <row r="449" spans="1:1" ht="14.25" customHeight="1" x14ac:dyDescent="0.35">
      <c r="A449" s="10"/>
    </row>
    <row r="450" spans="1:1" ht="14.25" customHeight="1" x14ac:dyDescent="0.35">
      <c r="A450" s="10"/>
    </row>
    <row r="451" spans="1:1" ht="14.25" customHeight="1" x14ac:dyDescent="0.35">
      <c r="A451" s="10"/>
    </row>
    <row r="452" spans="1:1" ht="14.25" customHeight="1" x14ac:dyDescent="0.35">
      <c r="A452" s="10"/>
    </row>
    <row r="453" spans="1:1" ht="14.25" customHeight="1" x14ac:dyDescent="0.35">
      <c r="A453" s="10"/>
    </row>
    <row r="454" spans="1:1" ht="14.25" customHeight="1" x14ac:dyDescent="0.35">
      <c r="A454" s="10"/>
    </row>
    <row r="455" spans="1:1" ht="14.25" customHeight="1" x14ac:dyDescent="0.35">
      <c r="A455" s="10"/>
    </row>
    <row r="456" spans="1:1" ht="14.25" customHeight="1" x14ac:dyDescent="0.35">
      <c r="A456" s="10"/>
    </row>
    <row r="457" spans="1:1" ht="14.25" customHeight="1" x14ac:dyDescent="0.35">
      <c r="A457" s="10"/>
    </row>
    <row r="458" spans="1:1" ht="14.25" customHeight="1" x14ac:dyDescent="0.35">
      <c r="A458" s="10"/>
    </row>
    <row r="459" spans="1:1" ht="14.25" customHeight="1" x14ac:dyDescent="0.35">
      <c r="A459" s="10"/>
    </row>
    <row r="460" spans="1:1" ht="14.25" customHeight="1" x14ac:dyDescent="0.35">
      <c r="A460" s="10"/>
    </row>
    <row r="461" spans="1:1" ht="14.25" customHeight="1" x14ac:dyDescent="0.35">
      <c r="A461" s="10"/>
    </row>
    <row r="462" spans="1:1" ht="14.25" customHeight="1" x14ac:dyDescent="0.35">
      <c r="A462" s="10"/>
    </row>
    <row r="463" spans="1:1" ht="14.25" customHeight="1" x14ac:dyDescent="0.35">
      <c r="A463" s="10"/>
    </row>
    <row r="464" spans="1:1" ht="14.25" customHeight="1" x14ac:dyDescent="0.35">
      <c r="A464" s="10"/>
    </row>
    <row r="465" spans="1:1" ht="14.25" customHeight="1" x14ac:dyDescent="0.35">
      <c r="A465" s="10"/>
    </row>
    <row r="466" spans="1:1" ht="14.25" customHeight="1" x14ac:dyDescent="0.35">
      <c r="A466" s="10"/>
    </row>
    <row r="467" spans="1:1" ht="14.25" customHeight="1" x14ac:dyDescent="0.35">
      <c r="A467" s="10"/>
    </row>
    <row r="468" spans="1:1" ht="14.25" customHeight="1" x14ac:dyDescent="0.35">
      <c r="A468" s="10"/>
    </row>
    <row r="469" spans="1:1" ht="14.25" customHeight="1" x14ac:dyDescent="0.35">
      <c r="A469" s="10"/>
    </row>
    <row r="470" spans="1:1" ht="14.25" customHeight="1" x14ac:dyDescent="0.35">
      <c r="A470" s="10"/>
    </row>
    <row r="471" spans="1:1" ht="14.25" customHeight="1" x14ac:dyDescent="0.35">
      <c r="A471" s="10"/>
    </row>
    <row r="472" spans="1:1" ht="14.25" customHeight="1" x14ac:dyDescent="0.35">
      <c r="A472" s="10"/>
    </row>
    <row r="473" spans="1:1" ht="14.25" customHeight="1" x14ac:dyDescent="0.35">
      <c r="A473" s="10"/>
    </row>
    <row r="474" spans="1:1" ht="14.25" customHeight="1" x14ac:dyDescent="0.35">
      <c r="A474" s="10"/>
    </row>
    <row r="475" spans="1:1" ht="14.25" customHeight="1" x14ac:dyDescent="0.35">
      <c r="A475" s="10"/>
    </row>
    <row r="476" spans="1:1" ht="14.25" customHeight="1" x14ac:dyDescent="0.35">
      <c r="A476" s="10"/>
    </row>
    <row r="477" spans="1:1" ht="14.25" customHeight="1" x14ac:dyDescent="0.35">
      <c r="A477" s="10"/>
    </row>
    <row r="478" spans="1:1" ht="14.25" customHeight="1" x14ac:dyDescent="0.35">
      <c r="A478" s="10"/>
    </row>
    <row r="479" spans="1:1" ht="14.25" customHeight="1" x14ac:dyDescent="0.35">
      <c r="A479" s="10"/>
    </row>
    <row r="480" spans="1:1" ht="14.25" customHeight="1" x14ac:dyDescent="0.35">
      <c r="A480" s="10"/>
    </row>
    <row r="481" spans="1:1" ht="14.25" customHeight="1" x14ac:dyDescent="0.35">
      <c r="A481" s="10"/>
    </row>
    <row r="482" spans="1:1" ht="14.25" customHeight="1" x14ac:dyDescent="0.35">
      <c r="A482" s="10"/>
    </row>
    <row r="483" spans="1:1" ht="14.25" customHeight="1" x14ac:dyDescent="0.35">
      <c r="A483" s="10"/>
    </row>
    <row r="484" spans="1:1" ht="14.25" customHeight="1" x14ac:dyDescent="0.35">
      <c r="A484" s="10"/>
    </row>
    <row r="485" spans="1:1" ht="14.25" customHeight="1" x14ac:dyDescent="0.35">
      <c r="A485" s="10"/>
    </row>
    <row r="486" spans="1:1" ht="14.25" customHeight="1" x14ac:dyDescent="0.35">
      <c r="A486" s="10"/>
    </row>
    <row r="487" spans="1:1" ht="14.25" customHeight="1" x14ac:dyDescent="0.35">
      <c r="A487" s="10"/>
    </row>
    <row r="488" spans="1:1" ht="14.25" customHeight="1" x14ac:dyDescent="0.35">
      <c r="A488" s="10"/>
    </row>
    <row r="489" spans="1:1" ht="14.25" customHeight="1" x14ac:dyDescent="0.35">
      <c r="A489" s="10"/>
    </row>
    <row r="490" spans="1:1" ht="14.25" customHeight="1" x14ac:dyDescent="0.35">
      <c r="A490" s="10"/>
    </row>
    <row r="491" spans="1:1" ht="14.25" customHeight="1" x14ac:dyDescent="0.35">
      <c r="A491" s="10"/>
    </row>
    <row r="492" spans="1:1" ht="14.25" customHeight="1" x14ac:dyDescent="0.35">
      <c r="A492" s="10"/>
    </row>
    <row r="493" spans="1:1" ht="14.25" customHeight="1" x14ac:dyDescent="0.35">
      <c r="A493" s="10"/>
    </row>
    <row r="494" spans="1:1" ht="14.25" customHeight="1" x14ac:dyDescent="0.35">
      <c r="A494" s="10"/>
    </row>
    <row r="495" spans="1:1" ht="14.25" customHeight="1" x14ac:dyDescent="0.35">
      <c r="A495" s="10"/>
    </row>
    <row r="496" spans="1:1" ht="14.25" customHeight="1" x14ac:dyDescent="0.35">
      <c r="A496" s="10"/>
    </row>
    <row r="497" spans="1:1" ht="14.25" customHeight="1" x14ac:dyDescent="0.35">
      <c r="A497" s="10"/>
    </row>
    <row r="498" spans="1:1" ht="14.25" customHeight="1" x14ac:dyDescent="0.35">
      <c r="A498" s="10"/>
    </row>
    <row r="499" spans="1:1" ht="14.25" customHeight="1" x14ac:dyDescent="0.35">
      <c r="A499" s="10"/>
    </row>
    <row r="500" spans="1:1" ht="14.25" customHeight="1" x14ac:dyDescent="0.35">
      <c r="A500" s="10"/>
    </row>
    <row r="501" spans="1:1" ht="14.25" customHeight="1" x14ac:dyDescent="0.35">
      <c r="A501" s="10"/>
    </row>
    <row r="502" spans="1:1" ht="14.25" customHeight="1" x14ac:dyDescent="0.35">
      <c r="A502" s="10"/>
    </row>
    <row r="503" spans="1:1" ht="14.25" customHeight="1" x14ac:dyDescent="0.35">
      <c r="A503" s="10"/>
    </row>
    <row r="504" spans="1:1" ht="14.25" customHeight="1" x14ac:dyDescent="0.35">
      <c r="A504" s="10"/>
    </row>
    <row r="505" spans="1:1" ht="14.25" customHeight="1" x14ac:dyDescent="0.35">
      <c r="A505" s="10"/>
    </row>
    <row r="506" spans="1:1" ht="14.25" customHeight="1" x14ac:dyDescent="0.35">
      <c r="A506" s="10"/>
    </row>
    <row r="507" spans="1:1" ht="14.25" customHeight="1" x14ac:dyDescent="0.35">
      <c r="A507" s="10"/>
    </row>
    <row r="508" spans="1:1" ht="14.25" customHeight="1" x14ac:dyDescent="0.35">
      <c r="A508" s="10"/>
    </row>
    <row r="509" spans="1:1" ht="14.25" customHeight="1" x14ac:dyDescent="0.35">
      <c r="A509" s="10"/>
    </row>
    <row r="510" spans="1:1" ht="14.25" customHeight="1" x14ac:dyDescent="0.35">
      <c r="A510" s="10"/>
    </row>
    <row r="511" spans="1:1" ht="14.25" customHeight="1" x14ac:dyDescent="0.35">
      <c r="A511" s="10"/>
    </row>
    <row r="512" spans="1:1" ht="14.25" customHeight="1" x14ac:dyDescent="0.35">
      <c r="A512" s="10"/>
    </row>
    <row r="513" spans="1:1" ht="14.25" customHeight="1" x14ac:dyDescent="0.35">
      <c r="A513" s="10"/>
    </row>
    <row r="514" spans="1:1" ht="14.25" customHeight="1" x14ac:dyDescent="0.35">
      <c r="A514" s="10"/>
    </row>
    <row r="515" spans="1:1" ht="14.25" customHeight="1" x14ac:dyDescent="0.35">
      <c r="A515" s="10"/>
    </row>
    <row r="516" spans="1:1" ht="14.25" customHeight="1" x14ac:dyDescent="0.35">
      <c r="A516" s="10"/>
    </row>
    <row r="517" spans="1:1" ht="14.25" customHeight="1" x14ac:dyDescent="0.35">
      <c r="A517" s="10"/>
    </row>
    <row r="518" spans="1:1" ht="14.25" customHeight="1" x14ac:dyDescent="0.35">
      <c r="A518" s="10"/>
    </row>
    <row r="519" spans="1:1" ht="14.25" customHeight="1" x14ac:dyDescent="0.35">
      <c r="A519" s="10"/>
    </row>
    <row r="520" spans="1:1" ht="14.25" customHeight="1" x14ac:dyDescent="0.35">
      <c r="A520" s="10"/>
    </row>
    <row r="521" spans="1:1" ht="14.25" customHeight="1" x14ac:dyDescent="0.35">
      <c r="A521" s="10"/>
    </row>
    <row r="522" spans="1:1" ht="14.25" customHeight="1" x14ac:dyDescent="0.35">
      <c r="A522" s="10"/>
    </row>
    <row r="523" spans="1:1" ht="14.25" customHeight="1" x14ac:dyDescent="0.35">
      <c r="A523" s="10"/>
    </row>
    <row r="524" spans="1:1" ht="14.25" customHeight="1" x14ac:dyDescent="0.35">
      <c r="A524" s="10"/>
    </row>
    <row r="525" spans="1:1" ht="14.25" customHeight="1" x14ac:dyDescent="0.35">
      <c r="A525" s="10"/>
    </row>
    <row r="526" spans="1:1" ht="14.25" customHeight="1" x14ac:dyDescent="0.35">
      <c r="A526" s="10"/>
    </row>
    <row r="527" spans="1:1" ht="14.25" customHeight="1" x14ac:dyDescent="0.35">
      <c r="A527" s="10"/>
    </row>
    <row r="528" spans="1:1" ht="14.25" customHeight="1" x14ac:dyDescent="0.35">
      <c r="A528" s="10"/>
    </row>
    <row r="529" spans="1:1" ht="14.25" customHeight="1" x14ac:dyDescent="0.35">
      <c r="A529" s="10"/>
    </row>
    <row r="530" spans="1:1" ht="14.25" customHeight="1" x14ac:dyDescent="0.35">
      <c r="A530" s="10"/>
    </row>
    <row r="531" spans="1:1" ht="14.25" customHeight="1" x14ac:dyDescent="0.35">
      <c r="A531" s="10"/>
    </row>
    <row r="532" spans="1:1" ht="14.25" customHeight="1" x14ac:dyDescent="0.35">
      <c r="A532" s="10"/>
    </row>
    <row r="533" spans="1:1" ht="14.25" customHeight="1" x14ac:dyDescent="0.35">
      <c r="A533" s="10"/>
    </row>
    <row r="534" spans="1:1" ht="14.25" customHeight="1" x14ac:dyDescent="0.35">
      <c r="A534" s="10"/>
    </row>
    <row r="535" spans="1:1" ht="14.25" customHeight="1" x14ac:dyDescent="0.35">
      <c r="A535" s="10"/>
    </row>
    <row r="536" spans="1:1" ht="14.25" customHeight="1" x14ac:dyDescent="0.35">
      <c r="A536" s="10"/>
    </row>
    <row r="537" spans="1:1" ht="14.25" customHeight="1" x14ac:dyDescent="0.35">
      <c r="A537" s="10"/>
    </row>
    <row r="538" spans="1:1" ht="14.25" customHeight="1" x14ac:dyDescent="0.35">
      <c r="A538" s="10"/>
    </row>
    <row r="539" spans="1:1" ht="14.25" customHeight="1" x14ac:dyDescent="0.35">
      <c r="A539" s="10"/>
    </row>
    <row r="540" spans="1:1" ht="14.25" customHeight="1" x14ac:dyDescent="0.35">
      <c r="A540" s="10"/>
    </row>
    <row r="541" spans="1:1" ht="14.25" customHeight="1" x14ac:dyDescent="0.35">
      <c r="A541" s="10"/>
    </row>
    <row r="542" spans="1:1" ht="14.25" customHeight="1" x14ac:dyDescent="0.35">
      <c r="A542" s="10"/>
    </row>
    <row r="543" spans="1:1" ht="14.25" customHeight="1" x14ac:dyDescent="0.35">
      <c r="A543" s="10"/>
    </row>
    <row r="544" spans="1:1" ht="14.25" customHeight="1" x14ac:dyDescent="0.35">
      <c r="A544" s="10"/>
    </row>
    <row r="545" spans="1:1" ht="14.25" customHeight="1" x14ac:dyDescent="0.35">
      <c r="A545" s="10"/>
    </row>
    <row r="546" spans="1:1" ht="14.25" customHeight="1" x14ac:dyDescent="0.35">
      <c r="A546" s="10"/>
    </row>
    <row r="547" spans="1:1" ht="14.25" customHeight="1" x14ac:dyDescent="0.35">
      <c r="A547" s="10"/>
    </row>
    <row r="548" spans="1:1" ht="14.25" customHeight="1" x14ac:dyDescent="0.35">
      <c r="A548" s="10"/>
    </row>
    <row r="549" spans="1:1" ht="14.25" customHeight="1" x14ac:dyDescent="0.35">
      <c r="A549" s="10"/>
    </row>
    <row r="550" spans="1:1" ht="14.25" customHeight="1" x14ac:dyDescent="0.35">
      <c r="A550" s="10"/>
    </row>
    <row r="551" spans="1:1" ht="14.25" customHeight="1" x14ac:dyDescent="0.35">
      <c r="A551" s="10"/>
    </row>
    <row r="552" spans="1:1" ht="14.25" customHeight="1" x14ac:dyDescent="0.35">
      <c r="A552" s="10"/>
    </row>
    <row r="553" spans="1:1" ht="14.25" customHeight="1" x14ac:dyDescent="0.35">
      <c r="A553" s="10"/>
    </row>
    <row r="554" spans="1:1" ht="14.25" customHeight="1" x14ac:dyDescent="0.35">
      <c r="A554" s="10"/>
    </row>
    <row r="555" spans="1:1" ht="14.25" customHeight="1" x14ac:dyDescent="0.35">
      <c r="A555" s="10"/>
    </row>
    <row r="556" spans="1:1" ht="14.25" customHeight="1" x14ac:dyDescent="0.35">
      <c r="A556" s="10"/>
    </row>
    <row r="557" spans="1:1" ht="14.25" customHeight="1" x14ac:dyDescent="0.35">
      <c r="A557" s="10"/>
    </row>
    <row r="558" spans="1:1" ht="14.25" customHeight="1" x14ac:dyDescent="0.35">
      <c r="A558" s="10"/>
    </row>
    <row r="559" spans="1:1" ht="14.25" customHeight="1" x14ac:dyDescent="0.35">
      <c r="A559" s="10"/>
    </row>
    <row r="560" spans="1:1" ht="14.25" customHeight="1" x14ac:dyDescent="0.35">
      <c r="A560" s="10"/>
    </row>
    <row r="561" spans="1:1" ht="14.25" customHeight="1" x14ac:dyDescent="0.35">
      <c r="A561" s="10"/>
    </row>
    <row r="562" spans="1:1" ht="14.25" customHeight="1" x14ac:dyDescent="0.35">
      <c r="A562" s="10"/>
    </row>
    <row r="563" spans="1:1" ht="14.25" customHeight="1" x14ac:dyDescent="0.35">
      <c r="A563" s="10"/>
    </row>
    <row r="564" spans="1:1" ht="14.25" customHeight="1" x14ac:dyDescent="0.35">
      <c r="A564" s="10"/>
    </row>
    <row r="565" spans="1:1" ht="14.25" customHeight="1" x14ac:dyDescent="0.35">
      <c r="A565" s="10"/>
    </row>
    <row r="566" spans="1:1" ht="14.25" customHeight="1" x14ac:dyDescent="0.35">
      <c r="A566" s="10"/>
    </row>
    <row r="567" spans="1:1" ht="14.25" customHeight="1" x14ac:dyDescent="0.35">
      <c r="A567" s="10"/>
    </row>
    <row r="568" spans="1:1" ht="14.25" customHeight="1" x14ac:dyDescent="0.35">
      <c r="A568" s="10"/>
    </row>
    <row r="569" spans="1:1" ht="14.25" customHeight="1" x14ac:dyDescent="0.35">
      <c r="A569" s="10"/>
    </row>
    <row r="570" spans="1:1" ht="14.25" customHeight="1" x14ac:dyDescent="0.35">
      <c r="A570" s="10"/>
    </row>
    <row r="571" spans="1:1" ht="14.25" customHeight="1" x14ac:dyDescent="0.35">
      <c r="A571" s="10"/>
    </row>
    <row r="572" spans="1:1" ht="14.25" customHeight="1" x14ac:dyDescent="0.35">
      <c r="A572" s="10"/>
    </row>
    <row r="573" spans="1:1" ht="14.25" customHeight="1" x14ac:dyDescent="0.35">
      <c r="A573" s="10"/>
    </row>
    <row r="574" spans="1:1" ht="14.25" customHeight="1" x14ac:dyDescent="0.35">
      <c r="A574" s="10"/>
    </row>
    <row r="575" spans="1:1" ht="14.25" customHeight="1" x14ac:dyDescent="0.35">
      <c r="A575" s="10"/>
    </row>
    <row r="576" spans="1:1" ht="14.25" customHeight="1" x14ac:dyDescent="0.35">
      <c r="A576" s="10"/>
    </row>
    <row r="577" spans="1:1" ht="14.25" customHeight="1" x14ac:dyDescent="0.35">
      <c r="A577" s="10"/>
    </row>
    <row r="578" spans="1:1" ht="14.25" customHeight="1" x14ac:dyDescent="0.35">
      <c r="A578" s="10"/>
    </row>
    <row r="579" spans="1:1" ht="14.25" customHeight="1" x14ac:dyDescent="0.35">
      <c r="A579" s="10"/>
    </row>
    <row r="580" spans="1:1" ht="14.25" customHeight="1" x14ac:dyDescent="0.35">
      <c r="A580" s="10"/>
    </row>
    <row r="581" spans="1:1" ht="14.25" customHeight="1" x14ac:dyDescent="0.35">
      <c r="A581" s="10"/>
    </row>
    <row r="582" spans="1:1" ht="14.25" customHeight="1" x14ac:dyDescent="0.35">
      <c r="A582" s="10"/>
    </row>
    <row r="583" spans="1:1" ht="14.25" customHeight="1" x14ac:dyDescent="0.35">
      <c r="A583" s="10"/>
    </row>
    <row r="584" spans="1:1" ht="14.25" customHeight="1" x14ac:dyDescent="0.35">
      <c r="A584" s="10"/>
    </row>
    <row r="585" spans="1:1" ht="14.25" customHeight="1" x14ac:dyDescent="0.35">
      <c r="A585" s="10"/>
    </row>
    <row r="586" spans="1:1" ht="14.25" customHeight="1" x14ac:dyDescent="0.35">
      <c r="A586" s="10"/>
    </row>
    <row r="587" spans="1:1" ht="14.25" customHeight="1" x14ac:dyDescent="0.35">
      <c r="A587" s="10"/>
    </row>
    <row r="588" spans="1:1" ht="14.25" customHeight="1" x14ac:dyDescent="0.35">
      <c r="A588" s="10"/>
    </row>
    <row r="589" spans="1:1" ht="14.25" customHeight="1" x14ac:dyDescent="0.35">
      <c r="A589" s="10"/>
    </row>
    <row r="590" spans="1:1" ht="14.25" customHeight="1" x14ac:dyDescent="0.35">
      <c r="A590" s="10"/>
    </row>
    <row r="591" spans="1:1" ht="14.25" customHeight="1" x14ac:dyDescent="0.35">
      <c r="A591" s="10"/>
    </row>
    <row r="592" spans="1:1" ht="14.25" customHeight="1" x14ac:dyDescent="0.35">
      <c r="A592" s="10"/>
    </row>
    <row r="593" spans="1:1" ht="14.25" customHeight="1" x14ac:dyDescent="0.35">
      <c r="A593" s="10"/>
    </row>
    <row r="594" spans="1:1" ht="14.25" customHeight="1" x14ac:dyDescent="0.35">
      <c r="A594" s="10"/>
    </row>
    <row r="595" spans="1:1" ht="14.25" customHeight="1" x14ac:dyDescent="0.35">
      <c r="A595" s="10"/>
    </row>
    <row r="596" spans="1:1" ht="14.25" customHeight="1" x14ac:dyDescent="0.35">
      <c r="A596" s="10"/>
    </row>
    <row r="597" spans="1:1" ht="14.25" customHeight="1" x14ac:dyDescent="0.35">
      <c r="A597" s="10"/>
    </row>
    <row r="598" spans="1:1" ht="14.25" customHeight="1" x14ac:dyDescent="0.35">
      <c r="A598" s="10"/>
    </row>
    <row r="599" spans="1:1" ht="14.25" customHeight="1" x14ac:dyDescent="0.35">
      <c r="A599" s="10"/>
    </row>
    <row r="600" spans="1:1" ht="14.25" customHeight="1" x14ac:dyDescent="0.35">
      <c r="A600" s="10"/>
    </row>
    <row r="601" spans="1:1" ht="14.25" customHeight="1" x14ac:dyDescent="0.35">
      <c r="A601" s="10"/>
    </row>
    <row r="602" spans="1:1" ht="14.25" customHeight="1" x14ac:dyDescent="0.35">
      <c r="A602" s="10"/>
    </row>
    <row r="603" spans="1:1" ht="14.25" customHeight="1" x14ac:dyDescent="0.35">
      <c r="A603" s="10"/>
    </row>
    <row r="604" spans="1:1" ht="14.25" customHeight="1" x14ac:dyDescent="0.35">
      <c r="A604" s="10"/>
    </row>
    <row r="605" spans="1:1" ht="14.25" customHeight="1" x14ac:dyDescent="0.35">
      <c r="A605" s="10"/>
    </row>
    <row r="606" spans="1:1" ht="14.25" customHeight="1" x14ac:dyDescent="0.35">
      <c r="A606" s="10"/>
    </row>
    <row r="607" spans="1:1" ht="14.25" customHeight="1" x14ac:dyDescent="0.35">
      <c r="A607" s="10"/>
    </row>
    <row r="608" spans="1:1" ht="14.25" customHeight="1" x14ac:dyDescent="0.35">
      <c r="A608" s="10"/>
    </row>
    <row r="609" spans="1:1" ht="14.25" customHeight="1" x14ac:dyDescent="0.35">
      <c r="A609" s="10"/>
    </row>
    <row r="610" spans="1:1" ht="14.25" customHeight="1" x14ac:dyDescent="0.35">
      <c r="A610" s="10"/>
    </row>
    <row r="611" spans="1:1" ht="14.25" customHeight="1" x14ac:dyDescent="0.35">
      <c r="A611" s="10"/>
    </row>
    <row r="612" spans="1:1" ht="14.25" customHeight="1" x14ac:dyDescent="0.35">
      <c r="A612" s="10"/>
    </row>
    <row r="613" spans="1:1" ht="14.25" customHeight="1" x14ac:dyDescent="0.35">
      <c r="A613" s="10"/>
    </row>
    <row r="614" spans="1:1" ht="14.25" customHeight="1" x14ac:dyDescent="0.35">
      <c r="A614" s="10"/>
    </row>
    <row r="615" spans="1:1" ht="14.25" customHeight="1" x14ac:dyDescent="0.35">
      <c r="A615" s="10"/>
    </row>
    <row r="616" spans="1:1" ht="14.25" customHeight="1" x14ac:dyDescent="0.35">
      <c r="A616" s="10"/>
    </row>
    <row r="617" spans="1:1" ht="14.25" customHeight="1" x14ac:dyDescent="0.35">
      <c r="A617" s="10"/>
    </row>
    <row r="618" spans="1:1" ht="14.25" customHeight="1" x14ac:dyDescent="0.35">
      <c r="A618" s="10"/>
    </row>
    <row r="619" spans="1:1" ht="14.25" customHeight="1" x14ac:dyDescent="0.35">
      <c r="A619" s="10"/>
    </row>
    <row r="620" spans="1:1" ht="14.25" customHeight="1" x14ac:dyDescent="0.35">
      <c r="A620" s="10"/>
    </row>
    <row r="621" spans="1:1" ht="14.25" customHeight="1" x14ac:dyDescent="0.35">
      <c r="A621" s="10"/>
    </row>
    <row r="622" spans="1:1" ht="14.25" customHeight="1" x14ac:dyDescent="0.35">
      <c r="A622" s="10"/>
    </row>
    <row r="623" spans="1:1" ht="14.25" customHeight="1" x14ac:dyDescent="0.35">
      <c r="A623" s="10"/>
    </row>
    <row r="624" spans="1:1" ht="14.25" customHeight="1" x14ac:dyDescent="0.35">
      <c r="A624" s="10"/>
    </row>
    <row r="625" spans="1:1" ht="14.25" customHeight="1" x14ac:dyDescent="0.35">
      <c r="A625" s="10"/>
    </row>
    <row r="626" spans="1:1" ht="14.25" customHeight="1" x14ac:dyDescent="0.35">
      <c r="A626" s="10"/>
    </row>
    <row r="627" spans="1:1" ht="14.25" customHeight="1" x14ac:dyDescent="0.35">
      <c r="A627" s="10"/>
    </row>
    <row r="628" spans="1:1" ht="14.25" customHeight="1" x14ac:dyDescent="0.35">
      <c r="A628" s="10"/>
    </row>
    <row r="629" spans="1:1" ht="14.25" customHeight="1" x14ac:dyDescent="0.35">
      <c r="A629" s="10"/>
    </row>
    <row r="630" spans="1:1" ht="14.25" customHeight="1" x14ac:dyDescent="0.35">
      <c r="A630" s="10"/>
    </row>
    <row r="631" spans="1:1" ht="14.25" customHeight="1" x14ac:dyDescent="0.35">
      <c r="A631" s="10"/>
    </row>
    <row r="632" spans="1:1" ht="14.25" customHeight="1" x14ac:dyDescent="0.35">
      <c r="A632" s="10"/>
    </row>
    <row r="633" spans="1:1" ht="14.25" customHeight="1" x14ac:dyDescent="0.35">
      <c r="A633" s="10"/>
    </row>
    <row r="634" spans="1:1" ht="14.25" customHeight="1" x14ac:dyDescent="0.35">
      <c r="A634" s="10"/>
    </row>
    <row r="635" spans="1:1" ht="14.25" customHeight="1" x14ac:dyDescent="0.35">
      <c r="A635" s="10"/>
    </row>
    <row r="636" spans="1:1" ht="14.25" customHeight="1" x14ac:dyDescent="0.35">
      <c r="A636" s="10"/>
    </row>
    <row r="637" spans="1:1" ht="14.25" customHeight="1" x14ac:dyDescent="0.35">
      <c r="A637" s="10"/>
    </row>
    <row r="638" spans="1:1" ht="14.25" customHeight="1" x14ac:dyDescent="0.35">
      <c r="A638" s="10"/>
    </row>
    <row r="639" spans="1:1" ht="14.25" customHeight="1" x14ac:dyDescent="0.35">
      <c r="A639" s="10"/>
    </row>
    <row r="640" spans="1:1" ht="14.25" customHeight="1" x14ac:dyDescent="0.35">
      <c r="A640" s="10"/>
    </row>
    <row r="641" spans="1:1" ht="14.25" customHeight="1" x14ac:dyDescent="0.35">
      <c r="A641" s="10"/>
    </row>
    <row r="642" spans="1:1" ht="14.25" customHeight="1" x14ac:dyDescent="0.35">
      <c r="A642" s="10"/>
    </row>
    <row r="643" spans="1:1" ht="14.25" customHeight="1" x14ac:dyDescent="0.35">
      <c r="A643" s="10"/>
    </row>
    <row r="644" spans="1:1" ht="14.25" customHeight="1" x14ac:dyDescent="0.35">
      <c r="A644" s="10"/>
    </row>
    <row r="645" spans="1:1" ht="14.25" customHeight="1" x14ac:dyDescent="0.35">
      <c r="A645" s="10"/>
    </row>
    <row r="646" spans="1:1" ht="14.25" customHeight="1" x14ac:dyDescent="0.35">
      <c r="A646" s="10"/>
    </row>
    <row r="647" spans="1:1" ht="14.25" customHeight="1" x14ac:dyDescent="0.35">
      <c r="A647" s="10"/>
    </row>
    <row r="648" spans="1:1" ht="14.25" customHeight="1" x14ac:dyDescent="0.35">
      <c r="A648" s="10"/>
    </row>
    <row r="649" spans="1:1" ht="14.25" customHeight="1" x14ac:dyDescent="0.35">
      <c r="A649" s="10"/>
    </row>
    <row r="650" spans="1:1" ht="14.25" customHeight="1" x14ac:dyDescent="0.35">
      <c r="A650" s="10"/>
    </row>
    <row r="651" spans="1:1" ht="14.25" customHeight="1" x14ac:dyDescent="0.35">
      <c r="A651" s="10"/>
    </row>
    <row r="652" spans="1:1" ht="14.25" customHeight="1" x14ac:dyDescent="0.35">
      <c r="A652" s="10"/>
    </row>
    <row r="653" spans="1:1" ht="14.25" customHeight="1" x14ac:dyDescent="0.35">
      <c r="A653" s="10"/>
    </row>
    <row r="654" spans="1:1" ht="14.25" customHeight="1" x14ac:dyDescent="0.35">
      <c r="A654" s="10"/>
    </row>
    <row r="655" spans="1:1" ht="14.25" customHeight="1" x14ac:dyDescent="0.35">
      <c r="A655" s="10"/>
    </row>
    <row r="656" spans="1:1" ht="14.25" customHeight="1" x14ac:dyDescent="0.35">
      <c r="A656" s="10"/>
    </row>
    <row r="657" spans="1:1" ht="14.25" customHeight="1" x14ac:dyDescent="0.35">
      <c r="A657" s="10"/>
    </row>
    <row r="658" spans="1:1" ht="14.25" customHeight="1" x14ac:dyDescent="0.35">
      <c r="A658" s="10"/>
    </row>
    <row r="659" spans="1:1" ht="14.25" customHeight="1" x14ac:dyDescent="0.35">
      <c r="A659" s="10"/>
    </row>
    <row r="660" spans="1:1" ht="14.25" customHeight="1" x14ac:dyDescent="0.35">
      <c r="A660" s="10"/>
    </row>
    <row r="661" spans="1:1" ht="14.25" customHeight="1" x14ac:dyDescent="0.35">
      <c r="A661" s="10"/>
    </row>
    <row r="662" spans="1:1" ht="14.25" customHeight="1" x14ac:dyDescent="0.35">
      <c r="A662" s="10"/>
    </row>
    <row r="663" spans="1:1" ht="14.25" customHeight="1" x14ac:dyDescent="0.35">
      <c r="A663" s="10"/>
    </row>
    <row r="664" spans="1:1" ht="14.25" customHeight="1" x14ac:dyDescent="0.35">
      <c r="A664" s="10"/>
    </row>
    <row r="665" spans="1:1" ht="14.25" customHeight="1" x14ac:dyDescent="0.35">
      <c r="A665" s="10"/>
    </row>
    <row r="666" spans="1:1" ht="14.25" customHeight="1" x14ac:dyDescent="0.35">
      <c r="A666" s="10"/>
    </row>
    <row r="667" spans="1:1" ht="14.25" customHeight="1" x14ac:dyDescent="0.35">
      <c r="A667" s="10"/>
    </row>
    <row r="668" spans="1:1" ht="14.25" customHeight="1" x14ac:dyDescent="0.35">
      <c r="A668" s="10"/>
    </row>
    <row r="669" spans="1:1" ht="14.25" customHeight="1" x14ac:dyDescent="0.35">
      <c r="A669" s="10"/>
    </row>
    <row r="670" spans="1:1" ht="14.25" customHeight="1" x14ac:dyDescent="0.35">
      <c r="A670" s="10"/>
    </row>
    <row r="671" spans="1:1" ht="14.25" customHeight="1" x14ac:dyDescent="0.35">
      <c r="A671" s="10"/>
    </row>
    <row r="672" spans="1:1" ht="14.25" customHeight="1" x14ac:dyDescent="0.35">
      <c r="A672" s="10"/>
    </row>
    <row r="673" spans="1:1" ht="14.25" customHeight="1" x14ac:dyDescent="0.35">
      <c r="A673" s="10"/>
    </row>
    <row r="674" spans="1:1" ht="14.25" customHeight="1" x14ac:dyDescent="0.35">
      <c r="A674" s="10"/>
    </row>
    <row r="675" spans="1:1" ht="14.25" customHeight="1" x14ac:dyDescent="0.35">
      <c r="A675" s="10"/>
    </row>
    <row r="676" spans="1:1" ht="14.25" customHeight="1" x14ac:dyDescent="0.35">
      <c r="A676" s="10"/>
    </row>
    <row r="677" spans="1:1" ht="14.25" customHeight="1" x14ac:dyDescent="0.35">
      <c r="A677" s="10"/>
    </row>
    <row r="678" spans="1:1" ht="14.25" customHeight="1" x14ac:dyDescent="0.35">
      <c r="A678" s="10"/>
    </row>
    <row r="679" spans="1:1" ht="14.25" customHeight="1" x14ac:dyDescent="0.35">
      <c r="A679" s="10"/>
    </row>
    <row r="680" spans="1:1" ht="14.25" customHeight="1" x14ac:dyDescent="0.35">
      <c r="A680" s="10"/>
    </row>
    <row r="681" spans="1:1" ht="14.25" customHeight="1" x14ac:dyDescent="0.35">
      <c r="A681" s="10"/>
    </row>
    <row r="682" spans="1:1" ht="14.25" customHeight="1" x14ac:dyDescent="0.35">
      <c r="A682" s="10"/>
    </row>
    <row r="683" spans="1:1" ht="14.25" customHeight="1" x14ac:dyDescent="0.35">
      <c r="A683" s="10"/>
    </row>
    <row r="684" spans="1:1" ht="14.25" customHeight="1" x14ac:dyDescent="0.35">
      <c r="A684" s="10"/>
    </row>
    <row r="685" spans="1:1" ht="14.25" customHeight="1" x14ac:dyDescent="0.35">
      <c r="A685" s="10"/>
    </row>
    <row r="686" spans="1:1" ht="14.25" customHeight="1" x14ac:dyDescent="0.35">
      <c r="A686" s="10"/>
    </row>
    <row r="687" spans="1:1" ht="14.25" customHeight="1" x14ac:dyDescent="0.35">
      <c r="A687" s="10"/>
    </row>
    <row r="688" spans="1:1" ht="14.25" customHeight="1" x14ac:dyDescent="0.35">
      <c r="A688" s="10"/>
    </row>
    <row r="689" spans="1:1" ht="14.25" customHeight="1" x14ac:dyDescent="0.35">
      <c r="A689" s="10"/>
    </row>
    <row r="690" spans="1:1" ht="14.25" customHeight="1" x14ac:dyDescent="0.35">
      <c r="A690" s="10"/>
    </row>
    <row r="691" spans="1:1" ht="14.25" customHeight="1" x14ac:dyDescent="0.35">
      <c r="A691" s="10"/>
    </row>
    <row r="692" spans="1:1" ht="14.25" customHeight="1" x14ac:dyDescent="0.35">
      <c r="A692" s="10"/>
    </row>
    <row r="693" spans="1:1" ht="14.25" customHeight="1" x14ac:dyDescent="0.35">
      <c r="A693" s="10"/>
    </row>
    <row r="694" spans="1:1" ht="14.25" customHeight="1" x14ac:dyDescent="0.35">
      <c r="A694" s="10"/>
    </row>
    <row r="695" spans="1:1" ht="14.25" customHeight="1" x14ac:dyDescent="0.35">
      <c r="A695" s="10"/>
    </row>
    <row r="696" spans="1:1" ht="14.25" customHeight="1" x14ac:dyDescent="0.35">
      <c r="A696" s="10"/>
    </row>
    <row r="697" spans="1:1" ht="14.25" customHeight="1" x14ac:dyDescent="0.35">
      <c r="A697" s="10"/>
    </row>
    <row r="698" spans="1:1" ht="14.25" customHeight="1" x14ac:dyDescent="0.35">
      <c r="A698" s="10"/>
    </row>
    <row r="699" spans="1:1" ht="14.25" customHeight="1" x14ac:dyDescent="0.35">
      <c r="A699" s="10"/>
    </row>
    <row r="700" spans="1:1" ht="14.25" customHeight="1" x14ac:dyDescent="0.35">
      <c r="A700" s="10"/>
    </row>
    <row r="701" spans="1:1" ht="14.25" customHeight="1" x14ac:dyDescent="0.35">
      <c r="A701" s="10"/>
    </row>
    <row r="702" spans="1:1" ht="14.25" customHeight="1" x14ac:dyDescent="0.35">
      <c r="A702" s="10"/>
    </row>
    <row r="703" spans="1:1" ht="14.25" customHeight="1" x14ac:dyDescent="0.35">
      <c r="A703" s="10"/>
    </row>
    <row r="704" spans="1:1" ht="14.25" customHeight="1" x14ac:dyDescent="0.35">
      <c r="A704" s="10"/>
    </row>
    <row r="705" spans="1:1" ht="14.25" customHeight="1" x14ac:dyDescent="0.35">
      <c r="A705" s="10"/>
    </row>
    <row r="706" spans="1:1" ht="14.25" customHeight="1" x14ac:dyDescent="0.35">
      <c r="A706" s="10"/>
    </row>
    <row r="707" spans="1:1" ht="14.25" customHeight="1" x14ac:dyDescent="0.35">
      <c r="A707" s="10"/>
    </row>
    <row r="708" spans="1:1" ht="14.25" customHeight="1" x14ac:dyDescent="0.35">
      <c r="A708" s="10"/>
    </row>
    <row r="709" spans="1:1" ht="14.25" customHeight="1" x14ac:dyDescent="0.35">
      <c r="A709" s="10"/>
    </row>
    <row r="710" spans="1:1" ht="14.25" customHeight="1" x14ac:dyDescent="0.35">
      <c r="A710" s="10"/>
    </row>
    <row r="711" spans="1:1" ht="14.25" customHeight="1" x14ac:dyDescent="0.35">
      <c r="A711" s="10"/>
    </row>
    <row r="712" spans="1:1" ht="14.25" customHeight="1" x14ac:dyDescent="0.35">
      <c r="A712" s="10"/>
    </row>
    <row r="713" spans="1:1" ht="14.25" customHeight="1" x14ac:dyDescent="0.35">
      <c r="A713" s="10"/>
    </row>
    <row r="714" spans="1:1" ht="14.25" customHeight="1" x14ac:dyDescent="0.35">
      <c r="A714" s="10"/>
    </row>
    <row r="715" spans="1:1" ht="14.25" customHeight="1" x14ac:dyDescent="0.35">
      <c r="A715" s="10"/>
    </row>
    <row r="716" spans="1:1" ht="14.25" customHeight="1" x14ac:dyDescent="0.35">
      <c r="A716" s="10"/>
    </row>
    <row r="717" spans="1:1" ht="14.25" customHeight="1" x14ac:dyDescent="0.35">
      <c r="A717" s="10"/>
    </row>
    <row r="718" spans="1:1" ht="14.25" customHeight="1" x14ac:dyDescent="0.35">
      <c r="A718" s="10"/>
    </row>
    <row r="719" spans="1:1" ht="14.25" customHeight="1" x14ac:dyDescent="0.35">
      <c r="A719" s="10"/>
    </row>
    <row r="720" spans="1:1" ht="14.25" customHeight="1" x14ac:dyDescent="0.35">
      <c r="A720" s="10"/>
    </row>
    <row r="721" spans="1:1" ht="14.25" customHeight="1" x14ac:dyDescent="0.35">
      <c r="A721" s="10"/>
    </row>
    <row r="722" spans="1:1" ht="14.25" customHeight="1" x14ac:dyDescent="0.35">
      <c r="A722" s="10"/>
    </row>
    <row r="723" spans="1:1" ht="14.25" customHeight="1" x14ac:dyDescent="0.35">
      <c r="A723" s="10"/>
    </row>
    <row r="724" spans="1:1" ht="14.25" customHeight="1" x14ac:dyDescent="0.35">
      <c r="A724" s="10"/>
    </row>
    <row r="725" spans="1:1" ht="14.25" customHeight="1" x14ac:dyDescent="0.35">
      <c r="A725" s="10"/>
    </row>
    <row r="726" spans="1:1" ht="14.25" customHeight="1" x14ac:dyDescent="0.35">
      <c r="A726" s="10"/>
    </row>
    <row r="727" spans="1:1" ht="14.25" customHeight="1" x14ac:dyDescent="0.35">
      <c r="A727" s="10"/>
    </row>
    <row r="728" spans="1:1" ht="14.25" customHeight="1" x14ac:dyDescent="0.35">
      <c r="A728" s="10"/>
    </row>
    <row r="729" spans="1:1" ht="14.25" customHeight="1" x14ac:dyDescent="0.35">
      <c r="A729" s="10"/>
    </row>
    <row r="730" spans="1:1" ht="14.25" customHeight="1" x14ac:dyDescent="0.35">
      <c r="A730" s="10"/>
    </row>
    <row r="731" spans="1:1" ht="14.25" customHeight="1" x14ac:dyDescent="0.35">
      <c r="A731" s="10"/>
    </row>
    <row r="732" spans="1:1" ht="14.25" customHeight="1" x14ac:dyDescent="0.35">
      <c r="A732" s="10"/>
    </row>
    <row r="733" spans="1:1" ht="14.25" customHeight="1" x14ac:dyDescent="0.35">
      <c r="A733" s="10"/>
    </row>
    <row r="734" spans="1:1" ht="14.25" customHeight="1" x14ac:dyDescent="0.35">
      <c r="A734" s="10"/>
    </row>
    <row r="735" spans="1:1" ht="14.25" customHeight="1" x14ac:dyDescent="0.35">
      <c r="A735" s="10"/>
    </row>
    <row r="736" spans="1:1" ht="14.25" customHeight="1" x14ac:dyDescent="0.35">
      <c r="A736" s="10"/>
    </row>
    <row r="737" spans="1:1" ht="14.25" customHeight="1" x14ac:dyDescent="0.35">
      <c r="A737" s="10"/>
    </row>
    <row r="738" spans="1:1" ht="14.25" customHeight="1" x14ac:dyDescent="0.35">
      <c r="A738" s="10"/>
    </row>
    <row r="739" spans="1:1" ht="14.25" customHeight="1" x14ac:dyDescent="0.35">
      <c r="A739" s="10"/>
    </row>
    <row r="740" spans="1:1" ht="14.25" customHeight="1" x14ac:dyDescent="0.35">
      <c r="A740" s="10"/>
    </row>
    <row r="741" spans="1:1" ht="14.25" customHeight="1" x14ac:dyDescent="0.35">
      <c r="A741" s="10"/>
    </row>
    <row r="742" spans="1:1" ht="14.25" customHeight="1" x14ac:dyDescent="0.35">
      <c r="A742" s="10"/>
    </row>
    <row r="743" spans="1:1" ht="14.25" customHeight="1" x14ac:dyDescent="0.35">
      <c r="A743" s="10"/>
    </row>
    <row r="744" spans="1:1" ht="14.25" customHeight="1" x14ac:dyDescent="0.35">
      <c r="A744" s="10"/>
    </row>
    <row r="745" spans="1:1" ht="14.25" customHeight="1" x14ac:dyDescent="0.35">
      <c r="A745" s="10"/>
    </row>
    <row r="746" spans="1:1" ht="14.25" customHeight="1" x14ac:dyDescent="0.35">
      <c r="A746" s="10"/>
    </row>
    <row r="747" spans="1:1" ht="14.25" customHeight="1" x14ac:dyDescent="0.35">
      <c r="A747" s="10"/>
    </row>
    <row r="748" spans="1:1" ht="14.25" customHeight="1" x14ac:dyDescent="0.35">
      <c r="A748" s="10"/>
    </row>
    <row r="749" spans="1:1" ht="14.25" customHeight="1" x14ac:dyDescent="0.35">
      <c r="A749" s="10"/>
    </row>
    <row r="750" spans="1:1" ht="14.25" customHeight="1" x14ac:dyDescent="0.35">
      <c r="A750" s="10"/>
    </row>
    <row r="751" spans="1:1" ht="14.25" customHeight="1" x14ac:dyDescent="0.35">
      <c r="A751" s="10"/>
    </row>
    <row r="752" spans="1:1" ht="14.25" customHeight="1" x14ac:dyDescent="0.35">
      <c r="A752" s="10"/>
    </row>
    <row r="753" spans="1:1" ht="14.25" customHeight="1" x14ac:dyDescent="0.35">
      <c r="A753" s="10"/>
    </row>
    <row r="754" spans="1:1" ht="14.25" customHeight="1" x14ac:dyDescent="0.35">
      <c r="A754" s="10"/>
    </row>
    <row r="755" spans="1:1" ht="14.25" customHeight="1" x14ac:dyDescent="0.35">
      <c r="A755" s="10"/>
    </row>
    <row r="756" spans="1:1" ht="14.25" customHeight="1" x14ac:dyDescent="0.35">
      <c r="A756" s="10"/>
    </row>
    <row r="757" spans="1:1" ht="14.25" customHeight="1" x14ac:dyDescent="0.35">
      <c r="A757" s="10"/>
    </row>
    <row r="758" spans="1:1" ht="14.25" customHeight="1" x14ac:dyDescent="0.35">
      <c r="A758" s="10"/>
    </row>
    <row r="759" spans="1:1" ht="14.25" customHeight="1" x14ac:dyDescent="0.35">
      <c r="A759" s="10"/>
    </row>
    <row r="760" spans="1:1" ht="14.25" customHeight="1" x14ac:dyDescent="0.35">
      <c r="A760" s="10"/>
    </row>
    <row r="761" spans="1:1" ht="14.25" customHeight="1" x14ac:dyDescent="0.35">
      <c r="A761" s="10"/>
    </row>
    <row r="762" spans="1:1" ht="14.25" customHeight="1" x14ac:dyDescent="0.35">
      <c r="A762" s="10"/>
    </row>
    <row r="763" spans="1:1" ht="14.25" customHeight="1" x14ac:dyDescent="0.35">
      <c r="A763" s="10"/>
    </row>
    <row r="764" spans="1:1" ht="14.25" customHeight="1" x14ac:dyDescent="0.35">
      <c r="A764" s="10"/>
    </row>
    <row r="765" spans="1:1" ht="14.25" customHeight="1" x14ac:dyDescent="0.35">
      <c r="A765" s="10"/>
    </row>
    <row r="766" spans="1:1" ht="14.25" customHeight="1" x14ac:dyDescent="0.35">
      <c r="A766" s="10"/>
    </row>
    <row r="767" spans="1:1" ht="14.25" customHeight="1" x14ac:dyDescent="0.35">
      <c r="A767" s="10"/>
    </row>
    <row r="768" spans="1:1" ht="14.25" customHeight="1" x14ac:dyDescent="0.35">
      <c r="A768" s="10"/>
    </row>
    <row r="769" spans="1:1" ht="14.25" customHeight="1" x14ac:dyDescent="0.35">
      <c r="A769" s="10"/>
    </row>
    <row r="770" spans="1:1" ht="14.25" customHeight="1" x14ac:dyDescent="0.35">
      <c r="A770" s="10"/>
    </row>
    <row r="771" spans="1:1" ht="14.25" customHeight="1" x14ac:dyDescent="0.35">
      <c r="A771" s="10"/>
    </row>
    <row r="772" spans="1:1" ht="14.25" customHeight="1" x14ac:dyDescent="0.35">
      <c r="A772" s="10"/>
    </row>
    <row r="773" spans="1:1" ht="14.25" customHeight="1" x14ac:dyDescent="0.35">
      <c r="A773" s="10"/>
    </row>
    <row r="774" spans="1:1" ht="14.25" customHeight="1" x14ac:dyDescent="0.35">
      <c r="A774" s="10"/>
    </row>
    <row r="775" spans="1:1" ht="14.25" customHeight="1" x14ac:dyDescent="0.35">
      <c r="A775" s="10"/>
    </row>
    <row r="776" spans="1:1" ht="14.25" customHeight="1" x14ac:dyDescent="0.35">
      <c r="A776" s="10"/>
    </row>
    <row r="777" spans="1:1" ht="14.25" customHeight="1" x14ac:dyDescent="0.35">
      <c r="A777" s="10"/>
    </row>
    <row r="778" spans="1:1" ht="14.25" customHeight="1" x14ac:dyDescent="0.35">
      <c r="A778" s="10"/>
    </row>
    <row r="779" spans="1:1" ht="14.25" customHeight="1" x14ac:dyDescent="0.35">
      <c r="A779" s="10"/>
    </row>
    <row r="780" spans="1:1" ht="14.25" customHeight="1" x14ac:dyDescent="0.35">
      <c r="A780" s="10"/>
    </row>
    <row r="781" spans="1:1" ht="14.25" customHeight="1" x14ac:dyDescent="0.35">
      <c r="A781" s="10"/>
    </row>
    <row r="782" spans="1:1" ht="14.25" customHeight="1" x14ac:dyDescent="0.35">
      <c r="A782" s="10"/>
    </row>
    <row r="783" spans="1:1" ht="14.25" customHeight="1" x14ac:dyDescent="0.35">
      <c r="A783" s="10"/>
    </row>
    <row r="784" spans="1:1" ht="14.25" customHeight="1" x14ac:dyDescent="0.35">
      <c r="A784" s="10"/>
    </row>
    <row r="785" spans="1:1" ht="14.25" customHeight="1" x14ac:dyDescent="0.35">
      <c r="A785" s="10"/>
    </row>
    <row r="786" spans="1:1" ht="14.25" customHeight="1" x14ac:dyDescent="0.35">
      <c r="A786" s="10"/>
    </row>
    <row r="787" spans="1:1" ht="14.25" customHeight="1" x14ac:dyDescent="0.35">
      <c r="A787" s="10"/>
    </row>
    <row r="788" spans="1:1" ht="14.25" customHeight="1" x14ac:dyDescent="0.35">
      <c r="A788" s="10"/>
    </row>
    <row r="789" spans="1:1" ht="14.25" customHeight="1" x14ac:dyDescent="0.35">
      <c r="A789" s="10"/>
    </row>
    <row r="790" spans="1:1" ht="14.25" customHeight="1" x14ac:dyDescent="0.35">
      <c r="A790" s="10"/>
    </row>
    <row r="791" spans="1:1" ht="14.25" customHeight="1" x14ac:dyDescent="0.35">
      <c r="A791" s="10"/>
    </row>
    <row r="792" spans="1:1" ht="14.25" customHeight="1" x14ac:dyDescent="0.35">
      <c r="A792" s="10"/>
    </row>
    <row r="793" spans="1:1" ht="14.25" customHeight="1" x14ac:dyDescent="0.35">
      <c r="A793" s="10"/>
    </row>
    <row r="794" spans="1:1" ht="14.25" customHeight="1" x14ac:dyDescent="0.35">
      <c r="A794" s="10"/>
    </row>
    <row r="795" spans="1:1" ht="14.25" customHeight="1" x14ac:dyDescent="0.35">
      <c r="A795" s="10"/>
    </row>
    <row r="796" spans="1:1" ht="14.25" customHeight="1" x14ac:dyDescent="0.35">
      <c r="A796" s="10"/>
    </row>
    <row r="797" spans="1:1" ht="14.25" customHeight="1" x14ac:dyDescent="0.35">
      <c r="A797" s="10"/>
    </row>
    <row r="798" spans="1:1" ht="14.25" customHeight="1" x14ac:dyDescent="0.35">
      <c r="A798" s="10"/>
    </row>
    <row r="799" spans="1:1" ht="14.25" customHeight="1" x14ac:dyDescent="0.35">
      <c r="A799" s="10"/>
    </row>
    <row r="800" spans="1:1" ht="14.25" customHeight="1" x14ac:dyDescent="0.35">
      <c r="A800" s="10"/>
    </row>
    <row r="801" spans="1:1" ht="14.25" customHeight="1" x14ac:dyDescent="0.35">
      <c r="A801" s="10"/>
    </row>
    <row r="802" spans="1:1" ht="14.25" customHeight="1" x14ac:dyDescent="0.35">
      <c r="A802" s="10"/>
    </row>
    <row r="803" spans="1:1" ht="14.25" customHeight="1" x14ac:dyDescent="0.35">
      <c r="A803" s="10"/>
    </row>
    <row r="804" spans="1:1" ht="14.25" customHeight="1" x14ac:dyDescent="0.35">
      <c r="A804" s="10"/>
    </row>
    <row r="805" spans="1:1" ht="14.25" customHeight="1" x14ac:dyDescent="0.35">
      <c r="A805" s="10"/>
    </row>
    <row r="806" spans="1:1" ht="14.25" customHeight="1" x14ac:dyDescent="0.35">
      <c r="A806" s="10"/>
    </row>
    <row r="807" spans="1:1" ht="14.25" customHeight="1" x14ac:dyDescent="0.35">
      <c r="A807" s="10"/>
    </row>
    <row r="808" spans="1:1" ht="14.25" customHeight="1" x14ac:dyDescent="0.35">
      <c r="A808" s="10"/>
    </row>
    <row r="809" spans="1:1" ht="14.25" customHeight="1" x14ac:dyDescent="0.35">
      <c r="A809" s="10"/>
    </row>
    <row r="810" spans="1:1" ht="14.25" customHeight="1" x14ac:dyDescent="0.35">
      <c r="A810" s="10"/>
    </row>
    <row r="811" spans="1:1" ht="14.25" customHeight="1" x14ac:dyDescent="0.35">
      <c r="A811" s="10"/>
    </row>
    <row r="812" spans="1:1" ht="14.25" customHeight="1" x14ac:dyDescent="0.35">
      <c r="A812" s="10"/>
    </row>
    <row r="813" spans="1:1" ht="14.25" customHeight="1" x14ac:dyDescent="0.35">
      <c r="A813" s="10"/>
    </row>
    <row r="814" spans="1:1" ht="14.25" customHeight="1" x14ac:dyDescent="0.35">
      <c r="A814" s="10"/>
    </row>
    <row r="815" spans="1:1" ht="14.25" customHeight="1" x14ac:dyDescent="0.35">
      <c r="A815" s="10"/>
    </row>
    <row r="816" spans="1:1" ht="14.25" customHeight="1" x14ac:dyDescent="0.35">
      <c r="A816" s="10"/>
    </row>
    <row r="817" spans="1:1" ht="14.25" customHeight="1" x14ac:dyDescent="0.35">
      <c r="A817" s="10"/>
    </row>
    <row r="818" spans="1:1" ht="14.25" customHeight="1" x14ac:dyDescent="0.35">
      <c r="A818" s="10"/>
    </row>
    <row r="819" spans="1:1" ht="14.25" customHeight="1" x14ac:dyDescent="0.35">
      <c r="A819" s="10"/>
    </row>
    <row r="820" spans="1:1" ht="14.25" customHeight="1" x14ac:dyDescent="0.35">
      <c r="A820" s="10"/>
    </row>
    <row r="821" spans="1:1" ht="14.25" customHeight="1" x14ac:dyDescent="0.35">
      <c r="A821" s="10"/>
    </row>
    <row r="822" spans="1:1" ht="14.25" customHeight="1" x14ac:dyDescent="0.35">
      <c r="A822" s="10"/>
    </row>
    <row r="823" spans="1:1" ht="14.25" customHeight="1" x14ac:dyDescent="0.35">
      <c r="A823" s="10"/>
    </row>
    <row r="824" spans="1:1" ht="14.25" customHeight="1" x14ac:dyDescent="0.35">
      <c r="A824" s="10"/>
    </row>
    <row r="825" spans="1:1" ht="14.25" customHeight="1" x14ac:dyDescent="0.35">
      <c r="A825" s="10"/>
    </row>
    <row r="826" spans="1:1" ht="14.25" customHeight="1" x14ac:dyDescent="0.35">
      <c r="A826" s="10"/>
    </row>
    <row r="827" spans="1:1" ht="14.25" customHeight="1" x14ac:dyDescent="0.35">
      <c r="A827" s="10"/>
    </row>
    <row r="828" spans="1:1" ht="14.25" customHeight="1" x14ac:dyDescent="0.35">
      <c r="A828" s="10"/>
    </row>
    <row r="829" spans="1:1" ht="14.25" customHeight="1" x14ac:dyDescent="0.35">
      <c r="A829" s="10"/>
    </row>
    <row r="830" spans="1:1" ht="14.25" customHeight="1" x14ac:dyDescent="0.35">
      <c r="A830" s="10"/>
    </row>
    <row r="831" spans="1:1" ht="14.25" customHeight="1" x14ac:dyDescent="0.35">
      <c r="A831" s="10"/>
    </row>
    <row r="832" spans="1:1" ht="14.25" customHeight="1" x14ac:dyDescent="0.35">
      <c r="A832" s="10"/>
    </row>
    <row r="833" spans="1:1" ht="14.25" customHeight="1" x14ac:dyDescent="0.35">
      <c r="A833" s="10"/>
    </row>
    <row r="834" spans="1:1" ht="14.25" customHeight="1" x14ac:dyDescent="0.35">
      <c r="A834" s="10"/>
    </row>
    <row r="835" spans="1:1" ht="14.25" customHeight="1" x14ac:dyDescent="0.35">
      <c r="A835" s="10"/>
    </row>
    <row r="836" spans="1:1" ht="14.25" customHeight="1" x14ac:dyDescent="0.35">
      <c r="A836" s="10"/>
    </row>
    <row r="837" spans="1:1" ht="14.25" customHeight="1" x14ac:dyDescent="0.35">
      <c r="A837" s="10"/>
    </row>
    <row r="838" spans="1:1" ht="14.25" customHeight="1" x14ac:dyDescent="0.35">
      <c r="A838" s="10"/>
    </row>
    <row r="839" spans="1:1" ht="14.25" customHeight="1" x14ac:dyDescent="0.35">
      <c r="A839" s="10"/>
    </row>
    <row r="840" spans="1:1" ht="14.25" customHeight="1" x14ac:dyDescent="0.35">
      <c r="A840" s="10"/>
    </row>
    <row r="841" spans="1:1" ht="14.25" customHeight="1" x14ac:dyDescent="0.35">
      <c r="A841" s="10"/>
    </row>
    <row r="842" spans="1:1" ht="14.25" customHeight="1" x14ac:dyDescent="0.35">
      <c r="A842" s="10"/>
    </row>
    <row r="843" spans="1:1" ht="14.25" customHeight="1" x14ac:dyDescent="0.35">
      <c r="A843" s="10"/>
    </row>
    <row r="844" spans="1:1" ht="14.25" customHeight="1" x14ac:dyDescent="0.35">
      <c r="A844" s="10"/>
    </row>
    <row r="845" spans="1:1" ht="14.25" customHeight="1" x14ac:dyDescent="0.35">
      <c r="A845" s="10"/>
    </row>
    <row r="846" spans="1:1" ht="14.25" customHeight="1" x14ac:dyDescent="0.35">
      <c r="A846" s="10"/>
    </row>
    <row r="847" spans="1:1" ht="14.25" customHeight="1" x14ac:dyDescent="0.35">
      <c r="A847" s="10"/>
    </row>
    <row r="848" spans="1:1" ht="14.25" customHeight="1" x14ac:dyDescent="0.35">
      <c r="A848" s="10"/>
    </row>
    <row r="849" spans="1:1" ht="14.25" customHeight="1" x14ac:dyDescent="0.35">
      <c r="A849" s="10"/>
    </row>
    <row r="850" spans="1:1" ht="14.25" customHeight="1" x14ac:dyDescent="0.35">
      <c r="A850" s="10"/>
    </row>
    <row r="851" spans="1:1" ht="14.25" customHeight="1" x14ac:dyDescent="0.35">
      <c r="A851" s="10"/>
    </row>
    <row r="852" spans="1:1" ht="14.25" customHeight="1" x14ac:dyDescent="0.35">
      <c r="A852" s="10"/>
    </row>
    <row r="853" spans="1:1" ht="14.25" customHeight="1" x14ac:dyDescent="0.35">
      <c r="A853" s="10"/>
    </row>
    <row r="854" spans="1:1" ht="14.25" customHeight="1" x14ac:dyDescent="0.35">
      <c r="A854" s="10"/>
    </row>
    <row r="855" spans="1:1" ht="14.25" customHeight="1" x14ac:dyDescent="0.35">
      <c r="A855" s="10"/>
    </row>
    <row r="856" spans="1:1" ht="14.25" customHeight="1" x14ac:dyDescent="0.35">
      <c r="A856" s="10"/>
    </row>
    <row r="857" spans="1:1" ht="14.25" customHeight="1" x14ac:dyDescent="0.35">
      <c r="A857" s="10"/>
    </row>
    <row r="858" spans="1:1" ht="14.25" customHeight="1" x14ac:dyDescent="0.35">
      <c r="A858" s="10"/>
    </row>
    <row r="859" spans="1:1" ht="14.25" customHeight="1" x14ac:dyDescent="0.35">
      <c r="A859" s="10"/>
    </row>
    <row r="860" spans="1:1" ht="14.25" customHeight="1" x14ac:dyDescent="0.35">
      <c r="A860" s="10"/>
    </row>
    <row r="861" spans="1:1" ht="14.25" customHeight="1" x14ac:dyDescent="0.35">
      <c r="A861" s="10"/>
    </row>
    <row r="862" spans="1:1" ht="14.25" customHeight="1" x14ac:dyDescent="0.35">
      <c r="A862" s="10"/>
    </row>
    <row r="863" spans="1:1" ht="14.25" customHeight="1" x14ac:dyDescent="0.35">
      <c r="A863" s="10"/>
    </row>
    <row r="864" spans="1:1" ht="14.25" customHeight="1" x14ac:dyDescent="0.35">
      <c r="A864" s="10"/>
    </row>
    <row r="865" spans="1:1" ht="14.25" customHeight="1" x14ac:dyDescent="0.35">
      <c r="A865" s="10"/>
    </row>
    <row r="866" spans="1:1" ht="14.25" customHeight="1" x14ac:dyDescent="0.35">
      <c r="A866" s="10"/>
    </row>
    <row r="867" spans="1:1" ht="14.25" customHeight="1" x14ac:dyDescent="0.35">
      <c r="A867" s="10"/>
    </row>
    <row r="868" spans="1:1" ht="14.25" customHeight="1" x14ac:dyDescent="0.35">
      <c r="A868" s="10"/>
    </row>
    <row r="869" spans="1:1" ht="14.25" customHeight="1" x14ac:dyDescent="0.35">
      <c r="A869" s="10"/>
    </row>
    <row r="870" spans="1:1" ht="14.25" customHeight="1" x14ac:dyDescent="0.35">
      <c r="A870" s="10"/>
    </row>
    <row r="871" spans="1:1" ht="14.25" customHeight="1" x14ac:dyDescent="0.35">
      <c r="A871" s="10"/>
    </row>
    <row r="872" spans="1:1" ht="14.25" customHeight="1" x14ac:dyDescent="0.35">
      <c r="A872" s="10"/>
    </row>
    <row r="873" spans="1:1" ht="14.25" customHeight="1" x14ac:dyDescent="0.35">
      <c r="A873" s="10"/>
    </row>
    <row r="874" spans="1:1" ht="14.25" customHeight="1" x14ac:dyDescent="0.35">
      <c r="A874" s="10"/>
    </row>
    <row r="875" spans="1:1" ht="14.25" customHeight="1" x14ac:dyDescent="0.35">
      <c r="A875" s="10"/>
    </row>
    <row r="876" spans="1:1" ht="14.25" customHeight="1" x14ac:dyDescent="0.35">
      <c r="A876" s="10"/>
    </row>
    <row r="877" spans="1:1" ht="14.25" customHeight="1" x14ac:dyDescent="0.35">
      <c r="A877" s="10"/>
    </row>
    <row r="878" spans="1:1" ht="14.25" customHeight="1" x14ac:dyDescent="0.35">
      <c r="A878" s="10"/>
    </row>
    <row r="879" spans="1:1" ht="14.25" customHeight="1" x14ac:dyDescent="0.35">
      <c r="A879" s="10"/>
    </row>
    <row r="880" spans="1:1" ht="14.25" customHeight="1" x14ac:dyDescent="0.35">
      <c r="A880" s="10"/>
    </row>
    <row r="881" spans="1:1" ht="14.25" customHeight="1" x14ac:dyDescent="0.35">
      <c r="A881" s="10"/>
    </row>
    <row r="882" spans="1:1" ht="14.25" customHeight="1" x14ac:dyDescent="0.35">
      <c r="A882" s="10"/>
    </row>
    <row r="883" spans="1:1" ht="14.25" customHeight="1" x14ac:dyDescent="0.35">
      <c r="A883" s="10"/>
    </row>
    <row r="884" spans="1:1" ht="14.25" customHeight="1" x14ac:dyDescent="0.35">
      <c r="A884" s="10"/>
    </row>
    <row r="885" spans="1:1" ht="14.25" customHeight="1" x14ac:dyDescent="0.35">
      <c r="A885" s="10"/>
    </row>
    <row r="886" spans="1:1" ht="14.25" customHeight="1" x14ac:dyDescent="0.35">
      <c r="A886" s="10"/>
    </row>
    <row r="887" spans="1:1" ht="14.25" customHeight="1" x14ac:dyDescent="0.35">
      <c r="A887" s="10"/>
    </row>
    <row r="888" spans="1:1" ht="14.25" customHeight="1" x14ac:dyDescent="0.35">
      <c r="A888" s="10"/>
    </row>
    <row r="889" spans="1:1" ht="14.25" customHeight="1" x14ac:dyDescent="0.35">
      <c r="A889" s="10"/>
    </row>
    <row r="890" spans="1:1" ht="14.25" customHeight="1" x14ac:dyDescent="0.35">
      <c r="A890" s="10"/>
    </row>
    <row r="891" spans="1:1" ht="14.25" customHeight="1" x14ac:dyDescent="0.35">
      <c r="A891" s="10"/>
    </row>
    <row r="892" spans="1:1" ht="14.25" customHeight="1" x14ac:dyDescent="0.35">
      <c r="A892" s="10"/>
    </row>
    <row r="893" spans="1:1" ht="14.25" customHeight="1" x14ac:dyDescent="0.35">
      <c r="A893" s="10"/>
    </row>
    <row r="894" spans="1:1" ht="14.25" customHeight="1" x14ac:dyDescent="0.35">
      <c r="A894" s="10"/>
    </row>
    <row r="895" spans="1:1" ht="14.25" customHeight="1" x14ac:dyDescent="0.35">
      <c r="A895" s="10"/>
    </row>
    <row r="896" spans="1:1" ht="14.25" customHeight="1" x14ac:dyDescent="0.35">
      <c r="A896" s="10"/>
    </row>
    <row r="897" spans="1:1" ht="14.25" customHeight="1" x14ac:dyDescent="0.35">
      <c r="A897" s="10"/>
    </row>
    <row r="898" spans="1:1" ht="14.25" customHeight="1" x14ac:dyDescent="0.35">
      <c r="A898" s="10"/>
    </row>
    <row r="899" spans="1:1" ht="14.25" customHeight="1" x14ac:dyDescent="0.35">
      <c r="A899" s="10"/>
    </row>
    <row r="900" spans="1:1" ht="14.25" customHeight="1" x14ac:dyDescent="0.35">
      <c r="A900" s="10"/>
    </row>
    <row r="901" spans="1:1" ht="14.25" customHeight="1" x14ac:dyDescent="0.35">
      <c r="A901" s="10"/>
    </row>
    <row r="902" spans="1:1" ht="14.25" customHeight="1" x14ac:dyDescent="0.35">
      <c r="A902" s="10"/>
    </row>
    <row r="903" spans="1:1" ht="14.25" customHeight="1" x14ac:dyDescent="0.35">
      <c r="A903" s="10"/>
    </row>
    <row r="904" spans="1:1" ht="14.25" customHeight="1" x14ac:dyDescent="0.35">
      <c r="A904" s="10"/>
    </row>
    <row r="905" spans="1:1" ht="14.25" customHeight="1" x14ac:dyDescent="0.35">
      <c r="A905" s="10"/>
    </row>
    <row r="906" spans="1:1" ht="14.25" customHeight="1" x14ac:dyDescent="0.35">
      <c r="A906" s="10"/>
    </row>
    <row r="907" spans="1:1" ht="14.25" customHeight="1" x14ac:dyDescent="0.35">
      <c r="A907" s="10"/>
    </row>
    <row r="908" spans="1:1" ht="14.25" customHeight="1" x14ac:dyDescent="0.35">
      <c r="A908" s="10"/>
    </row>
    <row r="909" spans="1:1" ht="14.25" customHeight="1" x14ac:dyDescent="0.35">
      <c r="A909" s="10"/>
    </row>
    <row r="910" spans="1:1" ht="14.25" customHeight="1" x14ac:dyDescent="0.35">
      <c r="A910" s="10"/>
    </row>
    <row r="911" spans="1:1" ht="14.25" customHeight="1" x14ac:dyDescent="0.35">
      <c r="A911" s="10"/>
    </row>
    <row r="912" spans="1:1" ht="14.25" customHeight="1" x14ac:dyDescent="0.35">
      <c r="A912" s="10"/>
    </row>
    <row r="913" spans="1:1" ht="14.25" customHeight="1" x14ac:dyDescent="0.35">
      <c r="A913" s="10"/>
    </row>
    <row r="914" spans="1:1" ht="14.25" customHeight="1" x14ac:dyDescent="0.35">
      <c r="A914" s="10"/>
    </row>
    <row r="915" spans="1:1" ht="14.25" customHeight="1" x14ac:dyDescent="0.35">
      <c r="A915" s="10"/>
    </row>
    <row r="916" spans="1:1" ht="14.25" customHeight="1" x14ac:dyDescent="0.35">
      <c r="A916" s="10"/>
    </row>
    <row r="917" spans="1:1" ht="14.25" customHeight="1" x14ac:dyDescent="0.35">
      <c r="A917" s="10"/>
    </row>
    <row r="918" spans="1:1" ht="14.25" customHeight="1" x14ac:dyDescent="0.35">
      <c r="A918" s="10"/>
    </row>
    <row r="919" spans="1:1" ht="14.25" customHeight="1" x14ac:dyDescent="0.35">
      <c r="A919" s="10"/>
    </row>
    <row r="920" spans="1:1" ht="14.25" customHeight="1" x14ac:dyDescent="0.35">
      <c r="A920" s="10"/>
    </row>
    <row r="921" spans="1:1" ht="14.25" customHeight="1" x14ac:dyDescent="0.35">
      <c r="A921" s="10"/>
    </row>
    <row r="922" spans="1:1" ht="14.25" customHeight="1" x14ac:dyDescent="0.35">
      <c r="A922" s="10"/>
    </row>
    <row r="923" spans="1:1" ht="14.25" customHeight="1" x14ac:dyDescent="0.35">
      <c r="A923" s="10"/>
    </row>
    <row r="924" spans="1:1" ht="14.25" customHeight="1" x14ac:dyDescent="0.35">
      <c r="A924" s="10"/>
    </row>
    <row r="925" spans="1:1" ht="14.25" customHeight="1" x14ac:dyDescent="0.35">
      <c r="A925" s="10"/>
    </row>
    <row r="926" spans="1:1" ht="14.25" customHeight="1" x14ac:dyDescent="0.35">
      <c r="A926" s="10"/>
    </row>
    <row r="927" spans="1:1" ht="14.25" customHeight="1" x14ac:dyDescent="0.35">
      <c r="A927" s="10"/>
    </row>
    <row r="928" spans="1:1" ht="14.25" customHeight="1" x14ac:dyDescent="0.35">
      <c r="A928" s="10"/>
    </row>
    <row r="929" spans="1:1" ht="14.25" customHeight="1" x14ac:dyDescent="0.35">
      <c r="A929" s="10"/>
    </row>
    <row r="930" spans="1:1" ht="14.25" customHeight="1" x14ac:dyDescent="0.35">
      <c r="A930" s="10"/>
    </row>
    <row r="931" spans="1:1" ht="14.25" customHeight="1" x14ac:dyDescent="0.35">
      <c r="A931" s="10"/>
    </row>
    <row r="932" spans="1:1" ht="14.25" customHeight="1" x14ac:dyDescent="0.35">
      <c r="A932" s="10"/>
    </row>
    <row r="933" spans="1:1" ht="14.25" customHeight="1" x14ac:dyDescent="0.35">
      <c r="A933" s="10"/>
    </row>
    <row r="934" spans="1:1" ht="14.25" customHeight="1" x14ac:dyDescent="0.35">
      <c r="A934" s="10"/>
    </row>
    <row r="935" spans="1:1" ht="14.25" customHeight="1" x14ac:dyDescent="0.35">
      <c r="A935" s="10"/>
    </row>
    <row r="936" spans="1:1" ht="14.25" customHeight="1" x14ac:dyDescent="0.35">
      <c r="A936" s="10"/>
    </row>
    <row r="937" spans="1:1" ht="14.25" customHeight="1" x14ac:dyDescent="0.35">
      <c r="A937" s="10"/>
    </row>
    <row r="938" spans="1:1" ht="14.25" customHeight="1" x14ac:dyDescent="0.35">
      <c r="A938" s="10"/>
    </row>
    <row r="939" spans="1:1" ht="14.25" customHeight="1" x14ac:dyDescent="0.35">
      <c r="A939" s="10"/>
    </row>
    <row r="940" spans="1:1" ht="14.25" customHeight="1" x14ac:dyDescent="0.35">
      <c r="A940" s="10"/>
    </row>
    <row r="941" spans="1:1" ht="14.25" customHeight="1" x14ac:dyDescent="0.35">
      <c r="A941" s="10"/>
    </row>
    <row r="942" spans="1:1" ht="14.25" customHeight="1" x14ac:dyDescent="0.35">
      <c r="A942" s="10"/>
    </row>
    <row r="943" spans="1:1" ht="14.25" customHeight="1" x14ac:dyDescent="0.35">
      <c r="A943" s="10"/>
    </row>
    <row r="944" spans="1:1" ht="14.25" customHeight="1" x14ac:dyDescent="0.35">
      <c r="A944" s="10"/>
    </row>
    <row r="945" spans="1:1" ht="14.25" customHeight="1" x14ac:dyDescent="0.35">
      <c r="A945" s="10"/>
    </row>
    <row r="946" spans="1:1" ht="14.25" customHeight="1" x14ac:dyDescent="0.35">
      <c r="A946" s="10"/>
    </row>
    <row r="947" spans="1:1" ht="14.25" customHeight="1" x14ac:dyDescent="0.35">
      <c r="A947" s="10"/>
    </row>
    <row r="948" spans="1:1" ht="14.25" customHeight="1" x14ac:dyDescent="0.35">
      <c r="A948" s="10"/>
    </row>
    <row r="949" spans="1:1" ht="14.25" customHeight="1" x14ac:dyDescent="0.35">
      <c r="A949" s="10"/>
    </row>
    <row r="950" spans="1:1" ht="14.25" customHeight="1" x14ac:dyDescent="0.35">
      <c r="A950" s="10"/>
    </row>
    <row r="951" spans="1:1" ht="14.25" customHeight="1" x14ac:dyDescent="0.35">
      <c r="A951" s="10"/>
    </row>
    <row r="952" spans="1:1" ht="14.25" customHeight="1" x14ac:dyDescent="0.35">
      <c r="A952" s="10"/>
    </row>
    <row r="953" spans="1:1" ht="14.25" customHeight="1" x14ac:dyDescent="0.35">
      <c r="A953" s="10"/>
    </row>
    <row r="954" spans="1:1" ht="14.25" customHeight="1" x14ac:dyDescent="0.35">
      <c r="A954" s="10"/>
    </row>
    <row r="955" spans="1:1" ht="14.25" customHeight="1" x14ac:dyDescent="0.35">
      <c r="A955" s="10"/>
    </row>
    <row r="956" spans="1:1" ht="14.25" customHeight="1" x14ac:dyDescent="0.35">
      <c r="A956" s="10"/>
    </row>
    <row r="957" spans="1:1" ht="14.25" customHeight="1" x14ac:dyDescent="0.35">
      <c r="A957" s="10"/>
    </row>
    <row r="958" spans="1:1" ht="14.25" customHeight="1" x14ac:dyDescent="0.35">
      <c r="A958" s="10"/>
    </row>
    <row r="959" spans="1:1" ht="14.25" customHeight="1" x14ac:dyDescent="0.35">
      <c r="A959" s="10"/>
    </row>
    <row r="960" spans="1:1" ht="14.25" customHeight="1" x14ac:dyDescent="0.35">
      <c r="A960" s="10"/>
    </row>
    <row r="961" spans="1:1" ht="14.25" customHeight="1" x14ac:dyDescent="0.35">
      <c r="A961" s="10"/>
    </row>
    <row r="962" spans="1:1" ht="14.25" customHeight="1" x14ac:dyDescent="0.35">
      <c r="A962" s="10"/>
    </row>
    <row r="963" spans="1:1" ht="14.25" customHeight="1" x14ac:dyDescent="0.35">
      <c r="A963" s="10"/>
    </row>
  </sheetData>
  <mergeCells count="17">
    <mergeCell ref="A148:R148"/>
    <mergeCell ref="A160:R160"/>
    <mergeCell ref="A182:R182"/>
    <mergeCell ref="A193:R193"/>
    <mergeCell ref="A202:R202"/>
    <mergeCell ref="A123:R123"/>
    <mergeCell ref="A1:E1"/>
    <mergeCell ref="A4:R4"/>
    <mergeCell ref="A11:R11"/>
    <mergeCell ref="A20:R20"/>
    <mergeCell ref="A27:R27"/>
    <mergeCell ref="A34:R34"/>
    <mergeCell ref="A51:R51"/>
    <mergeCell ref="A66:R66"/>
    <mergeCell ref="A80:R80"/>
    <mergeCell ref="A100:R100"/>
    <mergeCell ref="A119:R119"/>
  </mergeCells>
  <pageMargins left="0.25" right="0.25" top="0.5" bottom="0.5" header="0" footer="0"/>
  <pageSetup scale="90" orientation="landscape" verticalDpi="59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5165171-8541-4388-a482-2358e19cc8a7">
      <UserInfo>
        <DisplayName>Hashmi, Zahra (DCPS)</DisplayName>
        <AccountId>391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6B1CAD135AEC4C8BB51163BA28561D" ma:contentTypeVersion="12" ma:contentTypeDescription="Create a new document." ma:contentTypeScope="" ma:versionID="bd74ca4132ee626d3efaeb4d551e71bd">
  <xsd:schema xmlns:xsd="http://www.w3.org/2001/XMLSchema" xmlns:xs="http://www.w3.org/2001/XMLSchema" xmlns:p="http://schemas.microsoft.com/office/2006/metadata/properties" xmlns:ns2="3f033420-c244-4108-9a2a-783e4f5a7143" xmlns:ns3="d5165171-8541-4388-a482-2358e19cc8a7" targetNamespace="http://schemas.microsoft.com/office/2006/metadata/properties" ma:root="true" ma:fieldsID="f24c45b922a5843e1b9316f5a52348fc" ns2:_="" ns3:_="">
    <xsd:import namespace="3f033420-c244-4108-9a2a-783e4f5a7143"/>
    <xsd:import namespace="d5165171-8541-4388-a482-2358e19cc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33420-c244-4108-9a2a-783e4f5a71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65171-8541-4388-a482-2358e19cc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9EC7F0-B668-4E01-A96B-D4ADC173CA98}">
  <ds:schemaRefs>
    <ds:schemaRef ds:uri="http://schemas.microsoft.com/office/2006/metadata/properties"/>
    <ds:schemaRef ds:uri="http://schemas.microsoft.com/office/infopath/2007/PartnerControls"/>
    <ds:schemaRef ds:uri="d5165171-8541-4388-a482-2358e19cc8a7"/>
  </ds:schemaRefs>
</ds:datastoreItem>
</file>

<file path=customXml/itemProps2.xml><?xml version="1.0" encoding="utf-8"?>
<ds:datastoreItem xmlns:ds="http://schemas.openxmlformats.org/officeDocument/2006/customXml" ds:itemID="{230A3BD1-01EE-4E6E-9130-156301FC8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033420-c244-4108-9a2a-783e4f5a7143"/>
    <ds:schemaRef ds:uri="d5165171-8541-4388-a482-2358e19cc8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5E7AA0-B880-4C84-8EC9-F4F14E9E85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Grocery J_10 Gov Base Year</vt:lpstr>
      <vt:lpstr>Grocery J_10 Gov Option Year 1</vt:lpstr>
      <vt:lpstr>Grocery J_10 Gov Option Year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Jaber, Robert (DCPS)</dc:creator>
  <cp:keywords/>
  <dc:description/>
  <cp:lastModifiedBy>Hashmi, Zahra (DCPS)</cp:lastModifiedBy>
  <cp:revision/>
  <dcterms:created xsi:type="dcterms:W3CDTF">2018-09-02T14:49:29Z</dcterms:created>
  <dcterms:modified xsi:type="dcterms:W3CDTF">2021-04-07T17:32:43Z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0x0101004F6B1CAD135AEC4C8BB51163BA28561D</vt:lpwstr>
  </property>
</Properties>
</file>